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435C28A-D5C3-44F6-826E-EEB86889EA5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Page de garde" sheetId="1" r:id="rId1"/>
    <sheet name="Récapitulatif" sheetId="2" r:id="rId2"/>
    <sheet name="Gros Œuvre" sheetId="3" r:id="rId3"/>
    <sheet name="Second Œuvre" sheetId="4" r:id="rId4"/>
    <sheet name="Unités &amp; Aide" sheetId="5" r:id="rId5"/>
  </sheets>
  <definedNames>
    <definedName name="_xlnm.Print_Titles" localSheetId="2">'Gros Œuvre'!$1:$4</definedName>
    <definedName name="_xlnm.Print_Titles" localSheetId="3">'Second Œuvre'!$1:$4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0" i="4" l="1"/>
  <c r="F69" i="4"/>
  <c r="F68" i="4"/>
  <c r="F64" i="4"/>
  <c r="F63" i="4"/>
  <c r="F62" i="4"/>
  <c r="F61" i="4"/>
  <c r="F60" i="4"/>
  <c r="F65" i="4" s="1"/>
  <c r="F56" i="4"/>
  <c r="F55" i="4"/>
  <c r="F54" i="4"/>
  <c r="F53" i="4"/>
  <c r="F52" i="4"/>
  <c r="F51" i="4"/>
  <c r="F50" i="4"/>
  <c r="F49" i="4"/>
  <c r="F57" i="4" s="1"/>
  <c r="F45" i="4"/>
  <c r="F44" i="4"/>
  <c r="F43" i="4"/>
  <c r="F42" i="4"/>
  <c r="F41" i="4"/>
  <c r="F40" i="4"/>
  <c r="F39" i="4"/>
  <c r="F46" i="4" s="1"/>
  <c r="F35" i="4"/>
  <c r="F36" i="4" s="1"/>
  <c r="F34" i="4"/>
  <c r="F33" i="4"/>
  <c r="F29" i="4"/>
  <c r="F28" i="4"/>
  <c r="F27" i="4"/>
  <c r="F26" i="4"/>
  <c r="F30" i="4" s="1"/>
  <c r="F23" i="4"/>
  <c r="F22" i="4"/>
  <c r="F21" i="4"/>
  <c r="F20" i="4"/>
  <c r="F17" i="4"/>
  <c r="F16" i="4"/>
  <c r="F15" i="4"/>
  <c r="F14" i="4"/>
  <c r="F13" i="4"/>
  <c r="F9" i="4"/>
  <c r="F8" i="4"/>
  <c r="F7" i="4"/>
  <c r="F6" i="4"/>
  <c r="F10" i="4" s="1"/>
  <c r="F72" i="4" s="1"/>
  <c r="G100" i="4" s="1"/>
  <c r="C6" i="2" s="1"/>
  <c r="F47" i="3"/>
  <c r="F48" i="3" s="1"/>
  <c r="F46" i="3"/>
  <c r="F45" i="3"/>
  <c r="F41" i="3"/>
  <c r="F40" i="3"/>
  <c r="F39" i="3"/>
  <c r="F42" i="3" s="1"/>
  <c r="F38" i="3"/>
  <c r="F35" i="3"/>
  <c r="F34" i="3"/>
  <c r="F33" i="3"/>
  <c r="F32" i="3"/>
  <c r="F31" i="3"/>
  <c r="F27" i="3"/>
  <c r="F26" i="3"/>
  <c r="F25" i="3"/>
  <c r="F24" i="3"/>
  <c r="F23" i="3"/>
  <c r="F22" i="3"/>
  <c r="F28" i="3" s="1"/>
  <c r="F18" i="3"/>
  <c r="F17" i="3"/>
  <c r="F16" i="3"/>
  <c r="F15" i="3"/>
  <c r="F14" i="3"/>
  <c r="F19" i="3" s="1"/>
  <c r="F10" i="3"/>
  <c r="F9" i="3"/>
  <c r="F8" i="3"/>
  <c r="F7" i="3"/>
  <c r="F6" i="3"/>
  <c r="F11" i="3" s="1"/>
  <c r="F50" i="3" s="1"/>
  <c r="G100" i="3" s="1"/>
  <c r="C5" i="2" s="1"/>
  <c r="D6" i="2" l="1"/>
  <c r="E6" i="2" s="1"/>
  <c r="B17" i="2"/>
  <c r="B16" i="2"/>
  <c r="D5" i="2"/>
  <c r="D7" i="2" s="1"/>
  <c r="C7" i="2"/>
  <c r="E5" i="2" l="1"/>
  <c r="E7" i="2" s="1"/>
  <c r="C8" i="2"/>
  <c r="F6" i="2" l="1"/>
  <c r="D8" i="2"/>
  <c r="D9" i="2" s="1"/>
  <c r="F5" i="2"/>
  <c r="F7" i="2" s="1"/>
  <c r="C9" i="2"/>
  <c r="E8" i="2" l="1"/>
  <c r="E9" i="2" s="1"/>
</calcChain>
</file>

<file path=xl/sharedStrings.xml><?xml version="1.0" encoding="utf-8"?>
<sst xmlns="http://schemas.openxmlformats.org/spreadsheetml/2006/main" count="311" uniqueCount="230">
  <si>
    <t>Devis quantitatif estimatif – Template professionnel</t>
  </si>
  <si>
    <t>INFORMATIONS CHANTIER</t>
  </si>
  <si>
    <t>Nom du projet / Affaire :</t>
  </si>
  <si>
    <t>Exemple – Construction maison individuelle</t>
  </si>
  <si>
    <t>Adresse du chantier :</t>
  </si>
  <si>
    <t>12 rue des Lilas, 75000 Paris</t>
  </si>
  <si>
    <t>Maître d'ouvrage :</t>
  </si>
  <si>
    <t>M. et Mme DUPONT</t>
  </si>
  <si>
    <t>Maître d'œuvre / Architecte :</t>
  </si>
  <si>
    <t>Cabinet ARCHI+</t>
  </si>
  <si>
    <t>Entreprise :</t>
  </si>
  <si>
    <t>Entreprise BTP Exemple</t>
  </si>
  <si>
    <t>N° de devis / Affaire :</t>
  </si>
  <si>
    <t>DEV-2026-0042</t>
  </si>
  <si>
    <t>Date du métré :</t>
  </si>
  <si>
    <t>26/08/2026</t>
  </si>
  <si>
    <t>Version :</t>
  </si>
  <si>
    <t>1.0</t>
  </si>
  <si>
    <t>Établi par :</t>
  </si>
  <si>
    <t>Vérifié par :</t>
  </si>
  <si>
    <t>PARAMÈTRES GÉNÉRAUX</t>
  </si>
  <si>
    <t>Taux de TVA (%)</t>
  </si>
  <si>
    <t>← Modifier ici (10% ou 20%)</t>
  </si>
  <si>
    <t>Coefficient de sécurité / aléas (%)</t>
  </si>
  <si>
    <t>Unité monétaire</t>
  </si>
  <si>
    <t>EUR (€)</t>
  </si>
  <si>
    <t>MODE D'EMPLOI</t>
  </si>
  <si>
    <t>1. Renseigner les informations chantier ci-dessus (cellules jaunes = saisies).</t>
  </si>
  <si>
    <t>2. Aller dans l'onglet « Récapitulatif » pour voir la synthèse des montants par lot.</t>
  </si>
  <si>
    <t>3. Compléter les quantités et prix unitaires dans les onglets « Gros Œuvre » et « Second Œuvre ».</t>
  </si>
  <si>
    <t>4. Les montants HT et TTC se calculent automatiquement (formules).</t>
  </si>
  <si>
    <t>5. Ajouter des lignes si nécessaire en copiant le format d'une ligne existante.</t>
  </si>
  <si>
    <t>6. Les cellules en bleu sont des saisies utilisateur ; les formules sont en noir.</t>
  </si>
  <si>
    <t>7. Ce modèle est un exemple pédagogique – adapter les postes à votre projet réel.</t>
  </si>
  <si>
    <t>Synthèse par lot – Montants HT et TTC</t>
  </si>
  <si>
    <t>N°</t>
  </si>
  <si>
    <t>Lot / Chapitre</t>
  </si>
  <si>
    <t>Montant HT (€)</t>
  </si>
  <si>
    <t>TVA (€)</t>
  </si>
  <si>
    <t>Montant TTC (€)</t>
  </si>
  <si>
    <t>% du total HT</t>
  </si>
  <si>
    <t>Observations</t>
  </si>
  <si>
    <t>GROS ŒUVRE</t>
  </si>
  <si>
    <t>Terrassements, fondations, structure, maçonnerie, charpente, couverture...</t>
  </si>
  <si>
    <t>SECOND ŒUVRE</t>
  </si>
  <si>
    <t>Cloisons, menuiseries, sols, peinture, électricité, plomberie, CVC...</t>
  </si>
  <si>
    <t>SOUS-TOTAL TRAVAUX</t>
  </si>
  <si>
    <t>Aléas / Coefficient de sécurité</t>
  </si>
  <si>
    <t>Voir paramètre page de garde</t>
  </si>
  <si>
    <t>TOTAL GÉNÉRAL TTC</t>
  </si>
  <si>
    <t>Note : Les montants HT des lots sont automatiquement récupérés depuis les onglets détaillés (cellule G100 de chaque feuille).</t>
  </si>
  <si>
    <t>RÉPARTITION INDICATIVE DES COÛTS</t>
  </si>
  <si>
    <t>Lot</t>
  </si>
  <si>
    <t>Montant HT</t>
  </si>
  <si>
    <t>Gros Œuvre</t>
  </si>
  <si>
    <t>Second Œuvre</t>
  </si>
  <si>
    <t>Quantités × Prix unitaires HT → Montants automatiques</t>
  </si>
  <si>
    <t>Désignation / Description</t>
  </si>
  <si>
    <t>Unité</t>
  </si>
  <si>
    <t>Quantité</t>
  </si>
  <si>
    <t>P.U. HT (€)</t>
  </si>
  <si>
    <t>Observations / Notes</t>
  </si>
  <si>
    <t>1. TERRASSEMENTS</t>
  </si>
  <si>
    <t>Décapage de terre végétale</t>
  </si>
  <si>
    <t>m²</t>
  </si>
  <si>
    <t>Épaisseur 20 cm</t>
  </si>
  <si>
    <t>Fouilles en rigole pour fondations</t>
  </si>
  <si>
    <t>m³</t>
  </si>
  <si>
    <t>Fouilles en excavation</t>
  </si>
  <si>
    <t>Remblai et compactage</t>
  </si>
  <si>
    <t>Évacuation des terres excédentaires</t>
  </si>
  <si>
    <t>Y compris transport</t>
  </si>
  <si>
    <t>Sous-total 1. TERRASSEMENTS</t>
  </si>
  <si>
    <t>2. FONDATIONS</t>
  </si>
  <si>
    <t>Béton de propreté dosé à 150 kg/m³</t>
  </si>
  <si>
    <t>Semelles filantes en béton armé</t>
  </si>
  <si>
    <t>Béton C25/30 + acier</t>
  </si>
  <si>
    <t>Longrines et radier partiel</t>
  </si>
  <si>
    <t>Ferraillage HA (aciers)</t>
  </si>
  <si>
    <t>kg</t>
  </si>
  <si>
    <t>Fourniture et pose</t>
  </si>
  <si>
    <t>Coffrage des fondations</t>
  </si>
  <si>
    <t>Sous-total 2. FONDATIONS</t>
  </si>
  <si>
    <t>3. STRUCTURE / ÉLÉVATION</t>
  </si>
  <si>
    <t>Murs de soubassement en parpaings 20 cm</t>
  </si>
  <si>
    <t>Y compris mortier</t>
  </si>
  <si>
    <t>Murs porteurs en parpaings 20 cm</t>
  </si>
  <si>
    <t>Chaînages horizontaux et verticaux BA</t>
  </si>
  <si>
    <t>ml</t>
  </si>
  <si>
    <t>Poteaux béton armé</t>
  </si>
  <si>
    <t>u</t>
  </si>
  <si>
    <t>Plancher hourdis + dalle de compression</t>
  </si>
  <si>
    <t>Y compris poutrelles</t>
  </si>
  <si>
    <t>Escalier béton armé</t>
  </si>
  <si>
    <t>Droit 1/4 tournant</t>
  </si>
  <si>
    <t>Sous-total 3. STRUCTURE / ÉLÉVATION</t>
  </si>
  <si>
    <t>4. CHARPENTE</t>
  </si>
  <si>
    <t>Charpente traditionnelle en bois</t>
  </si>
  <si>
    <t>Sapin traité</t>
  </si>
  <si>
    <t>Fermettes industrielles</t>
  </si>
  <si>
    <t>Option alternative</t>
  </si>
  <si>
    <t>Liteaux et voligeage</t>
  </si>
  <si>
    <t>Traitement insecticide/fongicide</t>
  </si>
  <si>
    <t>Sous-total 4. CHARPENTE</t>
  </si>
  <si>
    <t>5. COUVERTURE &amp; ÉTANCHÉITÉ</t>
  </si>
  <si>
    <t>Couverture tuiles terre cuite</t>
  </si>
  <si>
    <t>Y compris faîtage</t>
  </si>
  <si>
    <t>Écran sous-toiture HPV</t>
  </si>
  <si>
    <t>Zinguerie (gouttières, descentes)</t>
  </si>
  <si>
    <t>Zinc naturel</t>
  </si>
  <si>
    <t>Fenêtres de toit (velux type)</t>
  </si>
  <si>
    <t>Sous-total 5. COUVERTURE &amp; ÉTANCHÉITÉ</t>
  </si>
  <si>
    <t>6. DIVERS GROS ŒUVRE</t>
  </si>
  <si>
    <t>Enduit monocouche extérieur</t>
  </si>
  <si>
    <t>Isolation thermique par l'extérieur (ITE) - option</t>
  </si>
  <si>
    <t>Non retenu</t>
  </si>
  <si>
    <t>Nettoyage et évacuation fin de chantier GO</t>
  </si>
  <si>
    <t>fft</t>
  </si>
  <si>
    <t>Sous-total 6. DIVERS GROS ŒUVRE</t>
  </si>
  <si>
    <t>TOTAL GROS ŒUVRE HT</t>
  </si>
  <si>
    <t>← Total HT (référence pour Récapitulatif)</t>
  </si>
  <si>
    <t>MÉTRÉ DÉTAILLÉ – SECOND ŒUVRE</t>
  </si>
  <si>
    <t>1. CLOISONS &amp; DOUBLAGES</t>
  </si>
  <si>
    <t>Cloisons distribution placo BA13 sur ossature</t>
  </si>
  <si>
    <t>Y compris rails et montants</t>
  </si>
  <si>
    <t>Doublage des murs périphériques (Isolant + BA13)</t>
  </si>
  <si>
    <t>Laine de verre 100 mm</t>
  </si>
  <si>
    <t>Plafonds suspendus BA13</t>
  </si>
  <si>
    <t>Bandes à joints et enduits de finition</t>
  </si>
  <si>
    <t>Sous-total 1. CLOISONS &amp; DOUBLAGES</t>
  </si>
  <si>
    <t>2. MENUISERIES EXTÉRIEURES</t>
  </si>
  <si>
    <t>Fenêtres PVC double vitrage</t>
  </si>
  <si>
    <t>Uw ≤ 1.3</t>
  </si>
  <si>
    <t>Porte d'entrée aluminium/bois</t>
  </si>
  <si>
    <t>Sécurisée</t>
  </si>
  <si>
    <t>Porte de service / garage</t>
  </si>
  <si>
    <t>Volets roulants électriques</t>
  </si>
  <si>
    <t>Motorisés</t>
  </si>
  <si>
    <t>Sous-total 2. MENUISERIES EXTÉRIEURES</t>
  </si>
  <si>
    <t>3. MENUISERIES INTÉRIEURES</t>
  </si>
  <si>
    <t>Portes intérieures isoplanes</t>
  </si>
  <si>
    <t>Y compris huisserie</t>
  </si>
  <si>
    <t>Porte coulissante</t>
  </si>
  <si>
    <t>Placards et dressings (façades)</t>
  </si>
  <si>
    <t>Mélaminé</t>
  </si>
  <si>
    <t>Sous-total 3. MENUISERIES INTÉRIEURES</t>
  </si>
  <si>
    <t>4. REVÊTEMENTS DE SOLS</t>
  </si>
  <si>
    <t>Chape fluide anhydrite ou ciment</t>
  </si>
  <si>
    <t>Carrelage grès cérame sols</t>
  </si>
  <si>
    <t>Fourniture + pose + joints</t>
  </si>
  <si>
    <t>Parquet stratifié</t>
  </si>
  <si>
    <t>Classe 32</t>
  </si>
  <si>
    <t>Plinthes assorties</t>
  </si>
  <si>
    <t>Sous-total 4. REVÊTEMENTS DE SOLS</t>
  </si>
  <si>
    <t>5. REVÊTEMENTS MURAUX &amp; PEINTURE</t>
  </si>
  <si>
    <t>Faïence salles d'eau</t>
  </si>
  <si>
    <t>Peinture murs et plafonds (2 couches)</t>
  </si>
  <si>
    <t>Acrylique mate</t>
  </si>
  <si>
    <t>Peinture boiseries et portes</t>
  </si>
  <si>
    <t>Sous-total 5. REVÊTEMENTS MURAUX &amp; PEINTURE</t>
  </si>
  <si>
    <t>6. ÉLECTRICITÉ</t>
  </si>
  <si>
    <t>Tableau électrique et disjoncteurs</t>
  </si>
  <si>
    <t>Conforme NF C 15-100</t>
  </si>
  <si>
    <t>Points lumineux (plafonniers, appliques)</t>
  </si>
  <si>
    <t>Y compris câblage</t>
  </si>
  <si>
    <t>Prises de courant 16A</t>
  </si>
  <si>
    <t>Prises RJ45 / TV</t>
  </si>
  <si>
    <t>Interrupteurs et va-et-vient</t>
  </si>
  <si>
    <t>Éclairage extérieur</t>
  </si>
  <si>
    <t>Mise à la terre et liaisons équipotentielles</t>
  </si>
  <si>
    <t>Sous-total 6. ÉLECTRICITÉ</t>
  </si>
  <si>
    <t>7. PLOMBERIE &amp; SANITAIRE</t>
  </si>
  <si>
    <t>Alimentation eau froide/chaude PER ou multicouche</t>
  </si>
  <si>
    <t>Évacuations EU/EV</t>
  </si>
  <si>
    <t>Ballon ECS thermodynamique 200L</t>
  </si>
  <si>
    <t>Lavabo + meuble vasque</t>
  </si>
  <si>
    <t>WC suspendu avec bâti-support</t>
  </si>
  <si>
    <t>Douche à l'italienne + receveur</t>
  </si>
  <si>
    <t>Baignoire</t>
  </si>
  <si>
    <t>Évier cuisine + mitigeur</t>
  </si>
  <si>
    <t>Sous-total 7. PLOMBERIE &amp; SANITAIRE</t>
  </si>
  <si>
    <t>8. CHAUFFAGE / VENTILATION</t>
  </si>
  <si>
    <t>Pompe à chaleur air/eau</t>
  </si>
  <si>
    <t>Y compris pose</t>
  </si>
  <si>
    <t>Plancher chauffant hydraulique</t>
  </si>
  <si>
    <t>Radiateurs sèche-serviettes</t>
  </si>
  <si>
    <t>VMC simple flux hygroréglable</t>
  </si>
  <si>
    <t>Conduits et grilles</t>
  </si>
  <si>
    <t>Sous-total 8. CHAUFFAGE / VENTILATION</t>
  </si>
  <si>
    <t>9. DIVERS SECOND ŒUVRE</t>
  </si>
  <si>
    <t>Nettoyage fin de chantier</t>
  </si>
  <si>
    <t>Essais et mise en service installations</t>
  </si>
  <si>
    <t>Sous-total 9. DIVERS SECOND ŒUVRE</t>
  </si>
  <si>
    <t>TOTAL SECOND ŒUVRE HT</t>
  </si>
  <si>
    <t>RÉFÉRENTIEL DES UNITÉS COURANTES EN MÉTRÉ BTP</t>
  </si>
  <si>
    <t>Signification</t>
  </si>
  <si>
    <t>Exemples d'emploi</t>
  </si>
  <si>
    <t>Mètre carré</t>
  </si>
  <si>
    <t>Surfaces (murs, sols, toitures, enduits...)</t>
  </si>
  <si>
    <t>Mètre cube</t>
  </si>
  <si>
    <t>Volumes (béton, terrassements, remblais...)</t>
  </si>
  <si>
    <t>Mètre linéaire</t>
  </si>
  <si>
    <t>Longueurs (plinthes, gouttières, chaînages...)</t>
  </si>
  <si>
    <t>Éléments unitaires (portes, fenêtres, radiateurs...)</t>
  </si>
  <si>
    <t>Kilogramme</t>
  </si>
  <si>
    <t>Aciers, quincaillerie...</t>
  </si>
  <si>
    <t>t</t>
  </si>
  <si>
    <t>Tonne</t>
  </si>
  <si>
    <t>Aciers en grande quantité, granulats...</t>
  </si>
  <si>
    <t>Forfait</t>
  </si>
  <si>
    <t>Prestations globales non mesurables précisément</t>
  </si>
  <si>
    <t>h</t>
  </si>
  <si>
    <t>Heure</t>
  </si>
  <si>
    <t>Main d'œuvre spécifique</t>
  </si>
  <si>
    <t>j</t>
  </si>
  <si>
    <t>Jour</t>
  </si>
  <si>
    <t>Location engins, main d'œuvre</t>
  </si>
  <si>
    <t>ens</t>
  </si>
  <si>
    <t>Ensemble</t>
  </si>
  <si>
    <t>Lot cohérent d'éléments</t>
  </si>
  <si>
    <t>CONSEILS D'UTILISATION</t>
  </si>
  <si>
    <t>• Toujours indiquer clairement l'unité et les éventuelles conditions (épaisseur, qualité...).</t>
  </si>
  <si>
    <t>• Les quantités doivent être nettes (hors chutes) sauf mention contraire dans le CCTP.</t>
  </si>
  <si>
    <t>• Prévoir des postes « divers et imprévus » ou un coefficient d'aléas (voir page de garde).</t>
  </si>
  <si>
    <t>• Les prix unitaires sont HT et doivent être cohérents avec le marché local et la période.</t>
  </si>
  <si>
    <t>• Ce modèle est un canevas : adapter les postes, quantités et prix à votre projet réel.</t>
  </si>
  <si>
    <t>• Pour un métré officiel, se référer aux règles de l'art et aux DTU / normes en vigueur.</t>
  </si>
  <si>
    <t>Devis – MODÈLE GROS ŒUVRE &amp; SECOND ŒUVRE</t>
  </si>
  <si>
    <t xml:space="preserve">RÉCAPITULATIF GÉNÉRAL DU Devis </t>
  </si>
  <si>
    <t>Devis  DÉTAILLÉ – GROS ŒUVRE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</si>
</sst>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1"/>
    </font>
    <font>
      <b/>
      <sz val="18"/>
      <color rgb="FF1F4E79"/>
      <name val="Arial"/>
      <charset val="1"/>
    </font>
    <font>
      <i/>
      <sz val="12"/>
      <color rgb="FF5B9BD5"/>
      <name val="Arial"/>
      <charset val="1"/>
    </font>
    <font>
      <b/>
      <sz val="14"/>
      <color rgb="FF1F4E79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i/>
      <sz val="9"/>
      <color rgb="FF808080"/>
      <name val="Arial"/>
      <charset val="1"/>
    </font>
    <font>
      <sz val="10"/>
      <name val="Arial"/>
      <charset val="1"/>
    </font>
    <font>
      <i/>
      <sz val="11"/>
      <color rgb="FF5B9BD5"/>
      <name val="Arial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b/>
      <sz val="10"/>
      <color rgb="FF1F4E79"/>
      <name val="Arial"/>
      <charset val="1"/>
    </font>
    <font>
      <i/>
      <sz val="9"/>
      <name val="Arial"/>
      <charset val="1"/>
    </font>
    <font>
      <b/>
      <sz val="11"/>
      <name val="Arial"/>
      <charset val="1"/>
    </font>
    <font>
      <i/>
      <sz val="9"/>
      <color rgb="FF666666"/>
      <name val="Arial"/>
      <charset val="1"/>
    </font>
    <font>
      <i/>
      <sz val="10"/>
      <color rgb="FF5B9BD5"/>
      <name val="Arial"/>
      <charset val="1"/>
    </font>
    <font>
      <sz val="8"/>
      <color rgb="FF80808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99"/>
        <bgColor rgb="FFFFF2CC"/>
      </patternFill>
    </fill>
    <fill>
      <patternFill patternType="solid">
        <fgColor rgb="FF1F4E79"/>
        <bgColor rgb="FF003366"/>
      </patternFill>
    </fill>
    <fill>
      <patternFill patternType="solid">
        <fgColor rgb="FFD6EAF8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4B183"/>
        <bgColor rgb="FFFF99CC"/>
      </patternFill>
    </fill>
    <fill>
      <patternFill patternType="solid">
        <fgColor rgb="FF2E75B6"/>
        <bgColor rgb="FF0066CC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3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1" xfId="0" applyFont="1" applyBorder="1"/>
    <xf numFmtId="1" fontId="5" fillId="3" borderId="1" xfId="0" applyNumberFormat="1" applyFont="1" applyFill="1" applyBorder="1"/>
    <xf numFmtId="0" fontId="6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5" borderId="1" xfId="0" applyFont="1" applyFill="1" applyBorder="1"/>
    <xf numFmtId="4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0" fillId="0" borderId="1" xfId="0" applyBorder="1"/>
    <xf numFmtId="0" fontId="4" fillId="6" borderId="1" xfId="0" applyFont="1" applyFill="1" applyBorder="1"/>
    <xf numFmtId="4" fontId="4" fillId="6" borderId="1" xfId="0" applyNumberFormat="1" applyFont="1" applyFill="1" applyBorder="1"/>
    <xf numFmtId="164" fontId="4" fillId="6" borderId="1" xfId="0" applyNumberFormat="1" applyFont="1" applyFill="1" applyBorder="1"/>
    <xf numFmtId="0" fontId="0" fillId="6" borderId="1" xfId="0" applyFill="1" applyBorder="1"/>
    <xf numFmtId="0" fontId="7" fillId="0" borderId="1" xfId="0" applyFont="1" applyBorder="1"/>
    <xf numFmtId="4" fontId="10" fillId="0" borderId="1" xfId="0" applyNumberFormat="1" applyFont="1" applyBorder="1"/>
    <xf numFmtId="0" fontId="13" fillId="7" borderId="1" xfId="0" applyFont="1" applyFill="1" applyBorder="1"/>
    <xf numFmtId="4" fontId="13" fillId="7" borderId="1" xfId="0" applyNumberFormat="1" applyFont="1" applyFill="1" applyBorder="1"/>
    <xf numFmtId="0" fontId="0" fillId="7" borderId="1" xfId="0" applyFill="1" applyBorder="1"/>
    <xf numFmtId="0" fontId="9" fillId="4" borderId="1" xfId="0" applyFont="1" applyFill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14" fillId="0" borderId="1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/>
    <xf numFmtId="0" fontId="16" fillId="0" borderId="0" xfId="0" applyFont="1"/>
    <xf numFmtId="4" fontId="16" fillId="0" borderId="0" xfId="0" applyNumberFormat="1" applyFont="1"/>
    <xf numFmtId="0" fontId="7" fillId="2" borderId="1" xfId="0" applyFont="1" applyFill="1" applyBorder="1"/>
    <xf numFmtId="0" fontId="7" fillId="0" borderId="0" xfId="0" applyFont="1"/>
    <xf numFmtId="0" fontId="5" fillId="3" borderId="1" xfId="0" applyFont="1" applyFill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/>
    <xf numFmtId="0" fontId="9" fillId="8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5B9BD5"/>
      <rgbColor rgb="FF993366"/>
      <rgbColor rgb="FFFFF2CC"/>
      <rgbColor rgb="FFD6EA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4B183"/>
      <rgbColor rgb="FF2E75B6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zoomScaleNormal="100" workbookViewId="0">
      <selection activeCell="B2" sqref="B2:G2"/>
    </sheetView>
  </sheetViews>
  <sheetFormatPr baseColWidth="10" defaultColWidth="8.6328125" defaultRowHeight="14.5" x14ac:dyDescent="0.35"/>
  <cols>
    <col min="1" max="1" width="3" customWidth="1"/>
    <col min="2" max="2" width="38" customWidth="1"/>
    <col min="3" max="3" width="22" customWidth="1"/>
    <col min="4" max="5" width="18" customWidth="1"/>
    <col min="6" max="7" width="15" customWidth="1"/>
  </cols>
  <sheetData>
    <row r="1" spans="2:7" ht="18" customHeight="1" x14ac:dyDescent="0.35"/>
    <row r="2" spans="2:7" ht="27.75" customHeight="1" x14ac:dyDescent="0.35">
      <c r="B2" s="38" t="s">
        <v>227</v>
      </c>
      <c r="C2" s="38"/>
      <c r="D2" s="38"/>
      <c r="E2" s="38"/>
      <c r="F2" s="38"/>
      <c r="G2" s="38"/>
    </row>
    <row r="3" spans="2:7" ht="18" customHeight="1" x14ac:dyDescent="0.35">
      <c r="B3" s="39" t="s">
        <v>0</v>
      </c>
      <c r="C3" s="39"/>
      <c r="D3" s="39"/>
      <c r="E3" s="39"/>
      <c r="F3" s="39"/>
      <c r="G3" s="39"/>
    </row>
    <row r="4" spans="2:7" ht="18" customHeight="1" x14ac:dyDescent="0.35"/>
    <row r="5" spans="2:7" ht="18" customHeight="1" x14ac:dyDescent="0.4">
      <c r="B5" s="37" t="s">
        <v>1</v>
      </c>
      <c r="C5" s="37"/>
      <c r="D5" s="37"/>
    </row>
    <row r="6" spans="2:7" ht="18" customHeight="1" x14ac:dyDescent="0.35">
      <c r="B6" s="3" t="s">
        <v>2</v>
      </c>
      <c r="C6" s="36" t="s">
        <v>3</v>
      </c>
      <c r="D6" s="36"/>
      <c r="E6" s="36"/>
    </row>
    <row r="7" spans="2:7" ht="18" customHeight="1" x14ac:dyDescent="0.35">
      <c r="B7" s="3" t="s">
        <v>4</v>
      </c>
      <c r="C7" s="36" t="s">
        <v>5</v>
      </c>
      <c r="D7" s="36"/>
      <c r="E7" s="36"/>
    </row>
    <row r="8" spans="2:7" ht="18" customHeight="1" x14ac:dyDescent="0.35">
      <c r="B8" s="3" t="s">
        <v>6</v>
      </c>
      <c r="C8" s="36" t="s">
        <v>7</v>
      </c>
      <c r="D8" s="36"/>
      <c r="E8" s="36"/>
    </row>
    <row r="9" spans="2:7" ht="18" customHeight="1" x14ac:dyDescent="0.35">
      <c r="B9" s="3" t="s">
        <v>8</v>
      </c>
      <c r="C9" s="36" t="s">
        <v>9</v>
      </c>
      <c r="D9" s="36"/>
      <c r="E9" s="36"/>
    </row>
    <row r="10" spans="2:7" ht="18" customHeight="1" x14ac:dyDescent="0.35">
      <c r="B10" s="3" t="s">
        <v>10</v>
      </c>
      <c r="C10" s="36" t="s">
        <v>11</v>
      </c>
      <c r="D10" s="36"/>
      <c r="E10" s="36"/>
    </row>
    <row r="11" spans="2:7" ht="18" customHeight="1" x14ac:dyDescent="0.35">
      <c r="B11" s="3" t="s">
        <v>12</v>
      </c>
      <c r="C11" s="36" t="s">
        <v>13</v>
      </c>
      <c r="D11" s="36"/>
      <c r="E11" s="36"/>
    </row>
    <row r="12" spans="2:7" ht="18" customHeight="1" x14ac:dyDescent="0.35">
      <c r="B12" s="3" t="s">
        <v>14</v>
      </c>
      <c r="C12" s="36" t="s">
        <v>15</v>
      </c>
      <c r="D12" s="36"/>
      <c r="E12" s="36"/>
    </row>
    <row r="13" spans="2:7" ht="18" customHeight="1" x14ac:dyDescent="0.35">
      <c r="B13" s="3" t="s">
        <v>16</v>
      </c>
      <c r="C13" s="36" t="s">
        <v>17</v>
      </c>
      <c r="D13" s="36"/>
      <c r="E13" s="36"/>
    </row>
    <row r="14" spans="2:7" ht="18" customHeight="1" x14ac:dyDescent="0.35">
      <c r="B14" s="3" t="s">
        <v>18</v>
      </c>
      <c r="C14" s="36"/>
      <c r="D14" s="36"/>
      <c r="E14" s="36"/>
    </row>
    <row r="15" spans="2:7" ht="18" customHeight="1" x14ac:dyDescent="0.35">
      <c r="B15" s="3" t="s">
        <v>19</v>
      </c>
      <c r="C15" s="36"/>
      <c r="D15" s="36"/>
      <c r="E15" s="36"/>
    </row>
    <row r="16" spans="2:7" ht="18" customHeight="1" x14ac:dyDescent="0.35"/>
    <row r="17" spans="2:7" ht="18" customHeight="1" x14ac:dyDescent="0.4">
      <c r="B17" s="37" t="s">
        <v>20</v>
      </c>
      <c r="C17" s="37"/>
      <c r="D17" s="37"/>
    </row>
    <row r="18" spans="2:7" ht="18" customHeight="1" x14ac:dyDescent="0.35">
      <c r="B18" s="4" t="s">
        <v>21</v>
      </c>
      <c r="C18" s="5">
        <v>20</v>
      </c>
      <c r="D18" s="6" t="s">
        <v>22</v>
      </c>
    </row>
    <row r="19" spans="2:7" ht="18" customHeight="1" x14ac:dyDescent="0.35">
      <c r="B19" s="4" t="s">
        <v>23</v>
      </c>
      <c r="C19" s="5">
        <v>5</v>
      </c>
    </row>
    <row r="20" spans="2:7" ht="18" customHeight="1" x14ac:dyDescent="0.35">
      <c r="B20" s="4" t="s">
        <v>24</v>
      </c>
      <c r="C20" s="1" t="s">
        <v>25</v>
      </c>
    </row>
    <row r="21" spans="2:7" ht="18" customHeight="1" x14ac:dyDescent="0.35"/>
    <row r="22" spans="2:7" ht="18" customHeight="1" x14ac:dyDescent="0.4">
      <c r="B22" s="2" t="s">
        <v>26</v>
      </c>
    </row>
    <row r="23" spans="2:7" ht="18" customHeight="1" x14ac:dyDescent="0.35">
      <c r="B23" s="35" t="s">
        <v>27</v>
      </c>
      <c r="C23" s="35"/>
      <c r="D23" s="35"/>
      <c r="E23" s="35"/>
      <c r="F23" s="35"/>
      <c r="G23" s="35"/>
    </row>
    <row r="24" spans="2:7" ht="18" customHeight="1" x14ac:dyDescent="0.35">
      <c r="B24" s="35" t="s">
        <v>28</v>
      </c>
      <c r="C24" s="35"/>
      <c r="D24" s="35"/>
      <c r="E24" s="35"/>
      <c r="F24" s="35"/>
      <c r="G24" s="35"/>
    </row>
    <row r="25" spans="2:7" ht="18" customHeight="1" x14ac:dyDescent="0.35">
      <c r="B25" s="35" t="s">
        <v>29</v>
      </c>
      <c r="C25" s="35"/>
      <c r="D25" s="35"/>
      <c r="E25" s="35"/>
      <c r="F25" s="35"/>
      <c r="G25" s="35"/>
    </row>
    <row r="26" spans="2:7" ht="18" customHeight="1" x14ac:dyDescent="0.35">
      <c r="B26" s="35" t="s">
        <v>30</v>
      </c>
      <c r="C26" s="35"/>
      <c r="D26" s="35"/>
      <c r="E26" s="35"/>
      <c r="F26" s="35"/>
      <c r="G26" s="35"/>
    </row>
    <row r="27" spans="2:7" ht="18" customHeight="1" x14ac:dyDescent="0.35">
      <c r="B27" s="35" t="s">
        <v>31</v>
      </c>
      <c r="C27" s="35"/>
      <c r="D27" s="35"/>
      <c r="E27" s="35"/>
      <c r="F27" s="35"/>
      <c r="G27" s="35"/>
    </row>
    <row r="28" spans="2:7" ht="18" customHeight="1" x14ac:dyDescent="0.35">
      <c r="B28" s="35" t="s">
        <v>32</v>
      </c>
      <c r="C28" s="35"/>
      <c r="D28" s="35"/>
      <c r="E28" s="35"/>
      <c r="F28" s="35"/>
      <c r="G28" s="35"/>
    </row>
    <row r="29" spans="2:7" ht="18" customHeight="1" x14ac:dyDescent="0.35">
      <c r="B29" s="35" t="s">
        <v>33</v>
      </c>
      <c r="C29" s="35"/>
      <c r="D29" s="35"/>
      <c r="E29" s="35"/>
      <c r="F29" s="35"/>
      <c r="G29" s="35"/>
    </row>
    <row r="30" spans="2:7" ht="18" customHeight="1" x14ac:dyDescent="0.35"/>
    <row r="31" spans="2:7" ht="18" customHeight="1" x14ac:dyDescent="0.35"/>
    <row r="32" spans="2:7" ht="18" customHeight="1" x14ac:dyDescent="0.35"/>
    <row r="33" ht="18" customHeight="1" x14ac:dyDescent="0.35"/>
    <row r="34" ht="18" customHeight="1" x14ac:dyDescent="0.35"/>
  </sheetData>
  <mergeCells count="21">
    <mergeCell ref="B2:G2"/>
    <mergeCell ref="B3:G3"/>
    <mergeCell ref="B5:D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B17:D17"/>
    <mergeCell ref="B23:G23"/>
    <mergeCell ref="B29:G29"/>
    <mergeCell ref="B24:G24"/>
    <mergeCell ref="B25:G25"/>
    <mergeCell ref="B26:G26"/>
    <mergeCell ref="B27:G27"/>
    <mergeCell ref="B28:G2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Normal="100" workbookViewId="0">
      <selection sqref="A1:H1"/>
    </sheetView>
  </sheetViews>
  <sheetFormatPr baseColWidth="10" defaultColWidth="8.6328125" defaultRowHeight="14.5" x14ac:dyDescent="0.35"/>
  <cols>
    <col min="1" max="1" width="6" customWidth="1"/>
    <col min="2" max="2" width="42" customWidth="1"/>
    <col min="3" max="3" width="16" customWidth="1"/>
    <col min="4" max="4" width="14" customWidth="1"/>
    <col min="5" max="5" width="16" customWidth="1"/>
    <col min="6" max="6" width="14" customWidth="1"/>
    <col min="7" max="7" width="55" customWidth="1"/>
  </cols>
  <sheetData>
    <row r="1" spans="1:8" ht="30" customHeight="1" x14ac:dyDescent="0.35">
      <c r="A1" s="38" t="s">
        <v>228</v>
      </c>
      <c r="B1" s="38"/>
      <c r="C1" s="38"/>
      <c r="D1" s="38"/>
      <c r="E1" s="38"/>
      <c r="F1" s="38"/>
      <c r="G1" s="38"/>
      <c r="H1" s="38"/>
    </row>
    <row r="2" spans="1:8" x14ac:dyDescent="0.35">
      <c r="A2" s="40" t="s">
        <v>34</v>
      </c>
      <c r="B2" s="40"/>
      <c r="C2" s="40"/>
      <c r="D2" s="40"/>
      <c r="E2" s="40"/>
      <c r="F2" s="40"/>
      <c r="G2" s="40"/>
      <c r="H2" s="40"/>
    </row>
    <row r="4" spans="1:8" x14ac:dyDescent="0.35">
      <c r="A4" s="7" t="s">
        <v>35</v>
      </c>
      <c r="B4" s="7" t="s">
        <v>36</v>
      </c>
      <c r="C4" s="7" t="s">
        <v>37</v>
      </c>
      <c r="D4" s="7" t="s">
        <v>38</v>
      </c>
      <c r="E4" s="7" t="s">
        <v>39</v>
      </c>
      <c r="F4" s="7" t="s">
        <v>40</v>
      </c>
      <c r="G4" s="7" t="s">
        <v>41</v>
      </c>
    </row>
    <row r="5" spans="1:8" x14ac:dyDescent="0.35">
      <c r="A5" s="8">
        <v>1</v>
      </c>
      <c r="B5" s="9" t="s">
        <v>42</v>
      </c>
      <c r="C5" s="10">
        <f>'Gros Œuvre'!G100</f>
        <v>105495</v>
      </c>
      <c r="D5" s="10">
        <f>C5*'Page de garde'!$C$18/100</f>
        <v>21099</v>
      </c>
      <c r="E5" s="10">
        <f>C5+D5</f>
        <v>126594</v>
      </c>
      <c r="F5" s="11">
        <f>IF($C$8=0,0,C5/$C$8)</f>
        <v>10.041643861694785</v>
      </c>
      <c r="G5" s="12" t="s">
        <v>43</v>
      </c>
    </row>
    <row r="6" spans="1:8" x14ac:dyDescent="0.35">
      <c r="A6" s="8">
        <v>2</v>
      </c>
      <c r="B6" s="9" t="s">
        <v>44</v>
      </c>
      <c r="C6" s="10">
        <f>'Second Œuvre'!G100</f>
        <v>104620</v>
      </c>
      <c r="D6" s="10">
        <f>C6*'Page de garde'!$C$18/100</f>
        <v>20924</v>
      </c>
      <c r="E6" s="10">
        <f>C6+D6</f>
        <v>125544</v>
      </c>
      <c r="F6" s="11">
        <f>IF($C$8=0,0,C6/$C$8)</f>
        <v>9.9583561383052146</v>
      </c>
      <c r="G6" s="12" t="s">
        <v>45</v>
      </c>
    </row>
    <row r="7" spans="1:8" x14ac:dyDescent="0.35">
      <c r="A7" s="13"/>
      <c r="B7" s="14" t="s">
        <v>46</v>
      </c>
      <c r="C7" s="15">
        <f>SUM(C5:C6)</f>
        <v>210115</v>
      </c>
      <c r="D7" s="15">
        <f>SUM(D5:D6)</f>
        <v>42023</v>
      </c>
      <c r="E7" s="15">
        <f>SUM(E5:E6)</f>
        <v>252138</v>
      </c>
      <c r="F7" s="16">
        <f>SUM(F5:F6)</f>
        <v>20</v>
      </c>
      <c r="G7" s="17"/>
    </row>
    <row r="8" spans="1:8" x14ac:dyDescent="0.35">
      <c r="A8" s="13"/>
      <c r="B8" s="18" t="s">
        <v>47</v>
      </c>
      <c r="C8" s="19">
        <f>C7*'Page de garde'!$C$19/100</f>
        <v>10505.75</v>
      </c>
      <c r="D8" s="19">
        <f>C8*'Page de garde'!$C$18/100</f>
        <v>2101.15</v>
      </c>
      <c r="E8" s="19">
        <f>C8+D8</f>
        <v>12606.9</v>
      </c>
      <c r="F8" s="13"/>
      <c r="G8" s="12" t="s">
        <v>48</v>
      </c>
    </row>
    <row r="9" spans="1:8" x14ac:dyDescent="0.35">
      <c r="A9" s="13"/>
      <c r="B9" s="20" t="s">
        <v>49</v>
      </c>
      <c r="C9" s="21">
        <f>C7+C8</f>
        <v>220620.75</v>
      </c>
      <c r="D9" s="21">
        <f>D7+D8</f>
        <v>44124.15</v>
      </c>
      <c r="E9" s="21">
        <f>E7+E8</f>
        <v>264744.90000000002</v>
      </c>
      <c r="F9" s="22"/>
      <c r="G9" s="22"/>
    </row>
    <row r="11" spans="1:8" x14ac:dyDescent="0.35">
      <c r="A11" s="41" t="s">
        <v>50</v>
      </c>
      <c r="B11" s="41"/>
      <c r="C11" s="41"/>
      <c r="D11" s="41"/>
      <c r="E11" s="41"/>
      <c r="F11" s="41"/>
      <c r="G11" s="41"/>
    </row>
    <row r="13" spans="1:8" ht="18" x14ac:dyDescent="0.4">
      <c r="A13" s="2" t="s">
        <v>51</v>
      </c>
    </row>
    <row r="15" spans="1:8" x14ac:dyDescent="0.35">
      <c r="A15" s="23" t="s">
        <v>52</v>
      </c>
      <c r="B15" s="23" t="s">
        <v>53</v>
      </c>
    </row>
    <row r="16" spans="1:8" x14ac:dyDescent="0.35">
      <c r="A16" s="18" t="s">
        <v>54</v>
      </c>
      <c r="B16" s="24">
        <f>C5</f>
        <v>105495</v>
      </c>
    </row>
    <row r="17" spans="1:2" x14ac:dyDescent="0.35">
      <c r="A17" s="18" t="s">
        <v>55</v>
      </c>
      <c r="B17" s="24">
        <f>C6</f>
        <v>104620</v>
      </c>
    </row>
  </sheetData>
  <mergeCells count="3">
    <mergeCell ref="A1:H1"/>
    <mergeCell ref="A2:H2"/>
    <mergeCell ref="A11:G1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0"/>
  <sheetViews>
    <sheetView zoomScaleNormal="100" workbookViewId="0">
      <pane ySplit="4" topLeftCell="A5" activePane="bottomLeft" state="frozen"/>
      <selection pane="bottomLeft" sqref="A1:H1"/>
    </sheetView>
  </sheetViews>
  <sheetFormatPr baseColWidth="10" defaultColWidth="8.6328125" defaultRowHeight="14.5" x14ac:dyDescent="0.35"/>
  <cols>
    <col min="1" max="1" width="6" customWidth="1"/>
    <col min="2" max="2" width="55" customWidth="1"/>
    <col min="3" max="3" width="10" customWidth="1"/>
    <col min="4" max="4" width="12" customWidth="1"/>
    <col min="5" max="5" width="14" customWidth="1"/>
    <col min="6" max="6" width="16" customWidth="1"/>
    <col min="7" max="7" width="40" customWidth="1"/>
  </cols>
  <sheetData>
    <row r="1" spans="1:8" ht="27.75" customHeight="1" x14ac:dyDescent="0.35">
      <c r="A1" s="38" t="s">
        <v>229</v>
      </c>
      <c r="B1" s="38"/>
      <c r="C1" s="38"/>
      <c r="D1" s="38"/>
      <c r="E1" s="38"/>
      <c r="F1" s="38"/>
      <c r="G1" s="38"/>
      <c r="H1" s="38"/>
    </row>
    <row r="2" spans="1:8" x14ac:dyDescent="0.35">
      <c r="A2" s="43" t="s">
        <v>56</v>
      </c>
      <c r="B2" s="43"/>
      <c r="C2" s="43"/>
      <c r="D2" s="43"/>
      <c r="E2" s="43"/>
      <c r="F2" s="43"/>
      <c r="G2" s="43"/>
      <c r="H2" s="43"/>
    </row>
    <row r="4" spans="1:8" ht="21.75" customHeight="1" x14ac:dyDescent="0.35">
      <c r="A4" s="7" t="s">
        <v>35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37</v>
      </c>
      <c r="G4" s="7" t="s">
        <v>61</v>
      </c>
    </row>
    <row r="5" spans="1:8" ht="15" customHeight="1" x14ac:dyDescent="0.35">
      <c r="A5" s="42" t="s">
        <v>62</v>
      </c>
      <c r="B5" s="42"/>
      <c r="C5" s="42"/>
      <c r="D5" s="42"/>
      <c r="E5" s="42"/>
      <c r="F5" s="42"/>
      <c r="G5" s="42"/>
    </row>
    <row r="6" spans="1:8" x14ac:dyDescent="0.35">
      <c r="A6" s="8">
        <v>1</v>
      </c>
      <c r="B6" s="25" t="s">
        <v>63</v>
      </c>
      <c r="C6" s="8" t="s">
        <v>64</v>
      </c>
      <c r="D6" s="26">
        <v>180</v>
      </c>
      <c r="E6" s="27">
        <v>8.5</v>
      </c>
      <c r="F6" s="10">
        <f>D6*E6</f>
        <v>1530</v>
      </c>
      <c r="G6" s="28" t="s">
        <v>65</v>
      </c>
    </row>
    <row r="7" spans="1:8" x14ac:dyDescent="0.35">
      <c r="A7" s="29">
        <v>2</v>
      </c>
      <c r="B7" s="30" t="s">
        <v>66</v>
      </c>
      <c r="C7" s="29" t="s">
        <v>67</v>
      </c>
      <c r="D7" s="26">
        <v>45</v>
      </c>
      <c r="E7" s="27">
        <v>45</v>
      </c>
      <c r="F7" s="10">
        <f>D7*E7</f>
        <v>2025</v>
      </c>
      <c r="G7" s="31"/>
    </row>
    <row r="8" spans="1:8" x14ac:dyDescent="0.35">
      <c r="A8" s="8">
        <v>3</v>
      </c>
      <c r="B8" s="25" t="s">
        <v>68</v>
      </c>
      <c r="C8" s="8" t="s">
        <v>67</v>
      </c>
      <c r="D8" s="26">
        <v>25</v>
      </c>
      <c r="E8" s="27">
        <v>55</v>
      </c>
      <c r="F8" s="10">
        <f>D8*E8</f>
        <v>1375</v>
      </c>
      <c r="G8" s="28"/>
    </row>
    <row r="9" spans="1:8" x14ac:dyDescent="0.35">
      <c r="A9" s="29">
        <v>4</v>
      </c>
      <c r="B9" s="30" t="s">
        <v>69</v>
      </c>
      <c r="C9" s="29" t="s">
        <v>67</v>
      </c>
      <c r="D9" s="26">
        <v>20</v>
      </c>
      <c r="E9" s="27">
        <v>35</v>
      </c>
      <c r="F9" s="10">
        <f>D9*E9</f>
        <v>700</v>
      </c>
      <c r="G9" s="31"/>
    </row>
    <row r="10" spans="1:8" x14ac:dyDescent="0.35">
      <c r="A10" s="8">
        <v>5</v>
      </c>
      <c r="B10" s="25" t="s">
        <v>70</v>
      </c>
      <c r="C10" s="8" t="s">
        <v>67</v>
      </c>
      <c r="D10" s="26">
        <v>50</v>
      </c>
      <c r="E10" s="27">
        <v>28</v>
      </c>
      <c r="F10" s="10">
        <f>D10*E10</f>
        <v>1400</v>
      </c>
      <c r="G10" s="28" t="s">
        <v>71</v>
      </c>
    </row>
    <row r="11" spans="1:8" x14ac:dyDescent="0.35">
      <c r="A11" s="13"/>
      <c r="B11" s="14" t="s">
        <v>72</v>
      </c>
      <c r="C11" s="17"/>
      <c r="D11" s="17"/>
      <c r="E11" s="17"/>
      <c r="F11" s="15">
        <f>SUM(F6:F10)</f>
        <v>7030</v>
      </c>
      <c r="G11" s="17"/>
    </row>
    <row r="13" spans="1:8" ht="15" customHeight="1" x14ac:dyDescent="0.35">
      <c r="A13" s="42" t="s">
        <v>73</v>
      </c>
      <c r="B13" s="42"/>
      <c r="C13" s="42"/>
      <c r="D13" s="42"/>
      <c r="E13" s="42"/>
      <c r="F13" s="42"/>
      <c r="G13" s="42"/>
    </row>
    <row r="14" spans="1:8" x14ac:dyDescent="0.35">
      <c r="A14" s="29">
        <v>6</v>
      </c>
      <c r="B14" s="30" t="s">
        <v>74</v>
      </c>
      <c r="C14" s="29" t="s">
        <v>67</v>
      </c>
      <c r="D14" s="26">
        <v>8</v>
      </c>
      <c r="E14" s="27">
        <v>120</v>
      </c>
      <c r="F14" s="10">
        <f>D14*E14</f>
        <v>960</v>
      </c>
      <c r="G14" s="31"/>
    </row>
    <row r="15" spans="1:8" x14ac:dyDescent="0.35">
      <c r="A15" s="8">
        <v>7</v>
      </c>
      <c r="B15" s="25" t="s">
        <v>75</v>
      </c>
      <c r="C15" s="8" t="s">
        <v>67</v>
      </c>
      <c r="D15" s="26">
        <v>18</v>
      </c>
      <c r="E15" s="27">
        <v>280</v>
      </c>
      <c r="F15" s="10">
        <f>D15*E15</f>
        <v>5040</v>
      </c>
      <c r="G15" s="28" t="s">
        <v>76</v>
      </c>
    </row>
    <row r="16" spans="1:8" x14ac:dyDescent="0.35">
      <c r="A16" s="29">
        <v>8</v>
      </c>
      <c r="B16" s="30" t="s">
        <v>77</v>
      </c>
      <c r="C16" s="29" t="s">
        <v>67</v>
      </c>
      <c r="D16" s="26">
        <v>6</v>
      </c>
      <c r="E16" s="27">
        <v>320</v>
      </c>
      <c r="F16" s="10">
        <f>D16*E16</f>
        <v>1920</v>
      </c>
      <c r="G16" s="31"/>
    </row>
    <row r="17" spans="1:7" x14ac:dyDescent="0.35">
      <c r="A17" s="8">
        <v>9</v>
      </c>
      <c r="B17" s="25" t="s">
        <v>78</v>
      </c>
      <c r="C17" s="8" t="s">
        <v>79</v>
      </c>
      <c r="D17" s="26">
        <v>1200</v>
      </c>
      <c r="E17" s="27">
        <v>2.8</v>
      </c>
      <c r="F17" s="10">
        <f>D17*E17</f>
        <v>3360</v>
      </c>
      <c r="G17" s="28" t="s">
        <v>80</v>
      </c>
    </row>
    <row r="18" spans="1:7" x14ac:dyDescent="0.35">
      <c r="A18" s="29">
        <v>10</v>
      </c>
      <c r="B18" s="30" t="s">
        <v>81</v>
      </c>
      <c r="C18" s="29" t="s">
        <v>64</v>
      </c>
      <c r="D18" s="26">
        <v>55</v>
      </c>
      <c r="E18" s="27">
        <v>35</v>
      </c>
      <c r="F18" s="10">
        <f>D18*E18</f>
        <v>1925</v>
      </c>
      <c r="G18" s="31"/>
    </row>
    <row r="19" spans="1:7" x14ac:dyDescent="0.35">
      <c r="A19" s="13"/>
      <c r="B19" s="14" t="s">
        <v>82</v>
      </c>
      <c r="C19" s="17"/>
      <c r="D19" s="17"/>
      <c r="E19" s="17"/>
      <c r="F19" s="15">
        <f>SUM(F14:F18)</f>
        <v>13205</v>
      </c>
      <c r="G19" s="17"/>
    </row>
    <row r="21" spans="1:7" ht="15" customHeight="1" x14ac:dyDescent="0.35">
      <c r="A21" s="42" t="s">
        <v>83</v>
      </c>
      <c r="B21" s="42"/>
      <c r="C21" s="42"/>
      <c r="D21" s="42"/>
      <c r="E21" s="42"/>
      <c r="F21" s="42"/>
      <c r="G21" s="42"/>
    </row>
    <row r="22" spans="1:7" x14ac:dyDescent="0.35">
      <c r="A22" s="8">
        <v>11</v>
      </c>
      <c r="B22" s="25" t="s">
        <v>84</v>
      </c>
      <c r="C22" s="8" t="s">
        <v>64</v>
      </c>
      <c r="D22" s="26">
        <v>95</v>
      </c>
      <c r="E22" s="27">
        <v>65</v>
      </c>
      <c r="F22" s="10">
        <f t="shared" ref="F22:F27" si="0">D22*E22</f>
        <v>6175</v>
      </c>
      <c r="G22" s="28" t="s">
        <v>85</v>
      </c>
    </row>
    <row r="23" spans="1:7" x14ac:dyDescent="0.35">
      <c r="A23" s="29">
        <v>12</v>
      </c>
      <c r="B23" s="30" t="s">
        <v>86</v>
      </c>
      <c r="C23" s="29" t="s">
        <v>64</v>
      </c>
      <c r="D23" s="26">
        <v>220</v>
      </c>
      <c r="E23" s="27">
        <v>58</v>
      </c>
      <c r="F23" s="10">
        <f t="shared" si="0"/>
        <v>12760</v>
      </c>
      <c r="G23" s="31"/>
    </row>
    <row r="24" spans="1:7" x14ac:dyDescent="0.35">
      <c r="A24" s="8">
        <v>13</v>
      </c>
      <c r="B24" s="25" t="s">
        <v>87</v>
      </c>
      <c r="C24" s="8" t="s">
        <v>88</v>
      </c>
      <c r="D24" s="26">
        <v>85</v>
      </c>
      <c r="E24" s="27">
        <v>45</v>
      </c>
      <c r="F24" s="10">
        <f t="shared" si="0"/>
        <v>3825</v>
      </c>
      <c r="G24" s="28"/>
    </row>
    <row r="25" spans="1:7" x14ac:dyDescent="0.35">
      <c r="A25" s="29">
        <v>14</v>
      </c>
      <c r="B25" s="30" t="s">
        <v>89</v>
      </c>
      <c r="C25" s="29" t="s">
        <v>90</v>
      </c>
      <c r="D25" s="26">
        <v>8</v>
      </c>
      <c r="E25" s="27">
        <v>180</v>
      </c>
      <c r="F25" s="10">
        <f t="shared" si="0"/>
        <v>1440</v>
      </c>
      <c r="G25" s="31"/>
    </row>
    <row r="26" spans="1:7" x14ac:dyDescent="0.35">
      <c r="A26" s="8">
        <v>15</v>
      </c>
      <c r="B26" s="25" t="s">
        <v>91</v>
      </c>
      <c r="C26" s="8" t="s">
        <v>64</v>
      </c>
      <c r="D26" s="26">
        <v>160</v>
      </c>
      <c r="E26" s="27">
        <v>95</v>
      </c>
      <c r="F26" s="10">
        <f t="shared" si="0"/>
        <v>15200</v>
      </c>
      <c r="G26" s="28" t="s">
        <v>92</v>
      </c>
    </row>
    <row r="27" spans="1:7" x14ac:dyDescent="0.35">
      <c r="A27" s="29">
        <v>16</v>
      </c>
      <c r="B27" s="30" t="s">
        <v>93</v>
      </c>
      <c r="C27" s="29" t="s">
        <v>90</v>
      </c>
      <c r="D27" s="26">
        <v>1</v>
      </c>
      <c r="E27" s="27">
        <v>2500</v>
      </c>
      <c r="F27" s="10">
        <f t="shared" si="0"/>
        <v>2500</v>
      </c>
      <c r="G27" s="31" t="s">
        <v>94</v>
      </c>
    </row>
    <row r="28" spans="1:7" x14ac:dyDescent="0.35">
      <c r="A28" s="13"/>
      <c r="B28" s="14" t="s">
        <v>95</v>
      </c>
      <c r="C28" s="17"/>
      <c r="D28" s="17"/>
      <c r="E28" s="17"/>
      <c r="F28" s="15">
        <f>SUM(F22:F27)</f>
        <v>41900</v>
      </c>
      <c r="G28" s="17"/>
    </row>
    <row r="30" spans="1:7" ht="15" customHeight="1" x14ac:dyDescent="0.35">
      <c r="A30" s="42" t="s">
        <v>96</v>
      </c>
      <c r="B30" s="42"/>
      <c r="C30" s="42"/>
      <c r="D30" s="42"/>
      <c r="E30" s="42"/>
      <c r="F30" s="42"/>
      <c r="G30" s="42"/>
    </row>
    <row r="31" spans="1:7" x14ac:dyDescent="0.35">
      <c r="A31" s="8">
        <v>17</v>
      </c>
      <c r="B31" s="25" t="s">
        <v>97</v>
      </c>
      <c r="C31" s="8" t="s">
        <v>64</v>
      </c>
      <c r="D31" s="26">
        <v>160</v>
      </c>
      <c r="E31" s="27">
        <v>85</v>
      </c>
      <c r="F31" s="10">
        <f>D31*E31</f>
        <v>13600</v>
      </c>
      <c r="G31" s="28" t="s">
        <v>98</v>
      </c>
    </row>
    <row r="32" spans="1:7" x14ac:dyDescent="0.35">
      <c r="A32" s="29">
        <v>18</v>
      </c>
      <c r="B32" s="30" t="s">
        <v>99</v>
      </c>
      <c r="C32" s="29" t="s">
        <v>64</v>
      </c>
      <c r="D32" s="26">
        <v>0</v>
      </c>
      <c r="E32" s="27">
        <v>55</v>
      </c>
      <c r="F32" s="10">
        <f>D32*E32</f>
        <v>0</v>
      </c>
      <c r="G32" s="31" t="s">
        <v>100</v>
      </c>
    </row>
    <row r="33" spans="1:7" x14ac:dyDescent="0.35">
      <c r="A33" s="8">
        <v>19</v>
      </c>
      <c r="B33" s="25" t="s">
        <v>101</v>
      </c>
      <c r="C33" s="8" t="s">
        <v>64</v>
      </c>
      <c r="D33" s="26">
        <v>160</v>
      </c>
      <c r="E33" s="27">
        <v>18</v>
      </c>
      <c r="F33" s="10">
        <f>D33*E33</f>
        <v>2880</v>
      </c>
      <c r="G33" s="28"/>
    </row>
    <row r="34" spans="1:7" x14ac:dyDescent="0.35">
      <c r="A34" s="29">
        <v>20</v>
      </c>
      <c r="B34" s="30" t="s">
        <v>102</v>
      </c>
      <c r="C34" s="29" t="s">
        <v>64</v>
      </c>
      <c r="D34" s="26">
        <v>160</v>
      </c>
      <c r="E34" s="27">
        <v>6.5</v>
      </c>
      <c r="F34" s="10">
        <f>D34*E34</f>
        <v>1040</v>
      </c>
      <c r="G34" s="31"/>
    </row>
    <row r="35" spans="1:7" x14ac:dyDescent="0.35">
      <c r="A35" s="13"/>
      <c r="B35" s="14" t="s">
        <v>103</v>
      </c>
      <c r="C35" s="17"/>
      <c r="D35" s="17"/>
      <c r="E35" s="17"/>
      <c r="F35" s="15">
        <f>SUM(F31:F34)</f>
        <v>17520</v>
      </c>
      <c r="G35" s="17"/>
    </row>
    <row r="37" spans="1:7" ht="15" customHeight="1" x14ac:dyDescent="0.35">
      <c r="A37" s="42" t="s">
        <v>104</v>
      </c>
      <c r="B37" s="42"/>
      <c r="C37" s="42"/>
      <c r="D37" s="42"/>
      <c r="E37" s="42"/>
      <c r="F37" s="42"/>
      <c r="G37" s="42"/>
    </row>
    <row r="38" spans="1:7" x14ac:dyDescent="0.35">
      <c r="A38" s="8">
        <v>21</v>
      </c>
      <c r="B38" s="25" t="s">
        <v>105</v>
      </c>
      <c r="C38" s="8" t="s">
        <v>64</v>
      </c>
      <c r="D38" s="26">
        <v>175</v>
      </c>
      <c r="E38" s="27">
        <v>55</v>
      </c>
      <c r="F38" s="10">
        <f>D38*E38</f>
        <v>9625</v>
      </c>
      <c r="G38" s="28" t="s">
        <v>106</v>
      </c>
    </row>
    <row r="39" spans="1:7" x14ac:dyDescent="0.35">
      <c r="A39" s="29">
        <v>22</v>
      </c>
      <c r="B39" s="30" t="s">
        <v>107</v>
      </c>
      <c r="C39" s="29" t="s">
        <v>64</v>
      </c>
      <c r="D39" s="26">
        <v>175</v>
      </c>
      <c r="E39" s="27">
        <v>8</v>
      </c>
      <c r="F39" s="10">
        <f>D39*E39</f>
        <v>1400</v>
      </c>
      <c r="G39" s="31"/>
    </row>
    <row r="40" spans="1:7" x14ac:dyDescent="0.35">
      <c r="A40" s="8">
        <v>23</v>
      </c>
      <c r="B40" s="25" t="s">
        <v>108</v>
      </c>
      <c r="C40" s="8" t="s">
        <v>88</v>
      </c>
      <c r="D40" s="26">
        <v>45</v>
      </c>
      <c r="E40" s="27">
        <v>45</v>
      </c>
      <c r="F40" s="10">
        <f>D40*E40</f>
        <v>2025</v>
      </c>
      <c r="G40" s="28" t="s">
        <v>109</v>
      </c>
    </row>
    <row r="41" spans="1:7" x14ac:dyDescent="0.35">
      <c r="A41" s="29">
        <v>24</v>
      </c>
      <c r="B41" s="30" t="s">
        <v>110</v>
      </c>
      <c r="C41" s="29" t="s">
        <v>90</v>
      </c>
      <c r="D41" s="26">
        <v>3</v>
      </c>
      <c r="E41" s="27">
        <v>450</v>
      </c>
      <c r="F41" s="10">
        <f>D41*E41</f>
        <v>1350</v>
      </c>
      <c r="G41" s="31" t="s">
        <v>80</v>
      </c>
    </row>
    <row r="42" spans="1:7" x14ac:dyDescent="0.35">
      <c r="A42" s="13"/>
      <c r="B42" s="14" t="s">
        <v>111</v>
      </c>
      <c r="C42" s="17"/>
      <c r="D42" s="17"/>
      <c r="E42" s="17"/>
      <c r="F42" s="15">
        <f>SUM(F38:F41)</f>
        <v>14400</v>
      </c>
      <c r="G42" s="17"/>
    </row>
    <row r="44" spans="1:7" ht="15" customHeight="1" x14ac:dyDescent="0.35">
      <c r="A44" s="42" t="s">
        <v>112</v>
      </c>
      <c r="B44" s="42"/>
      <c r="C44" s="42"/>
      <c r="D44" s="42"/>
      <c r="E44" s="42"/>
      <c r="F44" s="42"/>
      <c r="G44" s="42"/>
    </row>
    <row r="45" spans="1:7" x14ac:dyDescent="0.35">
      <c r="A45" s="8">
        <v>25</v>
      </c>
      <c r="B45" s="25" t="s">
        <v>113</v>
      </c>
      <c r="C45" s="8" t="s">
        <v>64</v>
      </c>
      <c r="D45" s="26">
        <v>280</v>
      </c>
      <c r="E45" s="27">
        <v>38</v>
      </c>
      <c r="F45" s="10">
        <f>D45*E45</f>
        <v>10640</v>
      </c>
      <c r="G45" s="28"/>
    </row>
    <row r="46" spans="1:7" x14ac:dyDescent="0.35">
      <c r="A46" s="29">
        <v>26</v>
      </c>
      <c r="B46" s="30" t="s">
        <v>114</v>
      </c>
      <c r="C46" s="29" t="s">
        <v>64</v>
      </c>
      <c r="D46" s="26">
        <v>0</v>
      </c>
      <c r="E46" s="27">
        <v>95</v>
      </c>
      <c r="F46" s="10">
        <f>D46*E46</f>
        <v>0</v>
      </c>
      <c r="G46" s="31" t="s">
        <v>115</v>
      </c>
    </row>
    <row r="47" spans="1:7" x14ac:dyDescent="0.35">
      <c r="A47" s="8">
        <v>27</v>
      </c>
      <c r="B47" s="25" t="s">
        <v>116</v>
      </c>
      <c r="C47" s="8" t="s">
        <v>117</v>
      </c>
      <c r="D47" s="26">
        <v>1</v>
      </c>
      <c r="E47" s="27">
        <v>800</v>
      </c>
      <c r="F47" s="10">
        <f>D47*E47</f>
        <v>800</v>
      </c>
      <c r="G47" s="28"/>
    </row>
    <row r="48" spans="1:7" x14ac:dyDescent="0.35">
      <c r="A48" s="13"/>
      <c r="B48" s="14" t="s">
        <v>118</v>
      </c>
      <c r="C48" s="17"/>
      <c r="D48" s="17"/>
      <c r="E48" s="17"/>
      <c r="F48" s="15">
        <f>SUM(F45:F47)</f>
        <v>11440</v>
      </c>
      <c r="G48" s="17"/>
    </row>
    <row r="50" spans="1:7" x14ac:dyDescent="0.35">
      <c r="A50" s="13"/>
      <c r="B50" s="20" t="s">
        <v>119</v>
      </c>
      <c r="C50" s="22"/>
      <c r="D50" s="22"/>
      <c r="E50" s="22"/>
      <c r="F50" s="21">
        <f>SUMIF(B5:B49,"Sous-total*",F5:F49)</f>
        <v>105495</v>
      </c>
      <c r="G50" s="22"/>
    </row>
    <row r="100" spans="6:7" x14ac:dyDescent="0.35">
      <c r="F100" s="32" t="s">
        <v>120</v>
      </c>
      <c r="G100" s="33">
        <f>F50</f>
        <v>105495</v>
      </c>
    </row>
  </sheetData>
  <mergeCells count="8">
    <mergeCell ref="A30:G30"/>
    <mergeCell ref="A37:G37"/>
    <mergeCell ref="A44:G44"/>
    <mergeCell ref="A1:H1"/>
    <mergeCell ref="A2:H2"/>
    <mergeCell ref="A5:G5"/>
    <mergeCell ref="A13:G13"/>
    <mergeCell ref="A21:G21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0"/>
  <sheetViews>
    <sheetView zoomScaleNormal="100" workbookViewId="0">
      <pane ySplit="4" topLeftCell="A5" activePane="bottomLeft" state="frozen"/>
      <selection pane="bottomLeft" sqref="A1:H1"/>
    </sheetView>
  </sheetViews>
  <sheetFormatPr baseColWidth="10" defaultColWidth="8.6328125" defaultRowHeight="14.5" x14ac:dyDescent="0.35"/>
  <cols>
    <col min="1" max="1" width="6" customWidth="1"/>
    <col min="2" max="2" width="55" customWidth="1"/>
    <col min="3" max="3" width="10" customWidth="1"/>
    <col min="4" max="4" width="12" customWidth="1"/>
    <col min="5" max="5" width="14" customWidth="1"/>
    <col min="6" max="6" width="16" customWidth="1"/>
    <col min="7" max="7" width="40" customWidth="1"/>
  </cols>
  <sheetData>
    <row r="1" spans="1:8" ht="27.75" customHeight="1" x14ac:dyDescent="0.35">
      <c r="A1" s="38" t="s">
        <v>121</v>
      </c>
      <c r="B1" s="38"/>
      <c r="C1" s="38"/>
      <c r="D1" s="38"/>
      <c r="E1" s="38"/>
      <c r="F1" s="38"/>
      <c r="G1" s="38"/>
      <c r="H1" s="38"/>
    </row>
    <row r="2" spans="1:8" x14ac:dyDescent="0.35">
      <c r="A2" s="43" t="s">
        <v>56</v>
      </c>
      <c r="B2" s="43"/>
      <c r="C2" s="43"/>
      <c r="D2" s="43"/>
      <c r="E2" s="43"/>
      <c r="F2" s="43"/>
      <c r="G2" s="43"/>
      <c r="H2" s="43"/>
    </row>
    <row r="4" spans="1:8" ht="21.75" customHeight="1" x14ac:dyDescent="0.35">
      <c r="A4" s="7" t="s">
        <v>35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37</v>
      </c>
      <c r="G4" s="7" t="s">
        <v>61</v>
      </c>
    </row>
    <row r="5" spans="1:8" ht="15" customHeight="1" x14ac:dyDescent="0.35">
      <c r="A5" s="42" t="s">
        <v>122</v>
      </c>
      <c r="B5" s="42"/>
      <c r="C5" s="42"/>
      <c r="D5" s="42"/>
      <c r="E5" s="42"/>
      <c r="F5" s="42"/>
      <c r="G5" s="42"/>
    </row>
    <row r="6" spans="1:8" x14ac:dyDescent="0.35">
      <c r="A6" s="8">
        <v>1</v>
      </c>
      <c r="B6" s="25" t="s">
        <v>123</v>
      </c>
      <c r="C6" s="8" t="s">
        <v>64</v>
      </c>
      <c r="D6" s="26">
        <v>145</v>
      </c>
      <c r="E6" s="27">
        <v>42</v>
      </c>
      <c r="F6" s="10">
        <f>D6*E6</f>
        <v>6090</v>
      </c>
      <c r="G6" s="28" t="s">
        <v>124</v>
      </c>
    </row>
    <row r="7" spans="1:8" x14ac:dyDescent="0.35">
      <c r="A7" s="29">
        <v>2</v>
      </c>
      <c r="B7" s="30" t="s">
        <v>125</v>
      </c>
      <c r="C7" s="29" t="s">
        <v>64</v>
      </c>
      <c r="D7" s="26">
        <v>180</v>
      </c>
      <c r="E7" s="27">
        <v>55</v>
      </c>
      <c r="F7" s="10">
        <f>D7*E7</f>
        <v>9900</v>
      </c>
      <c r="G7" s="31" t="s">
        <v>126</v>
      </c>
    </row>
    <row r="8" spans="1:8" x14ac:dyDescent="0.35">
      <c r="A8" s="8">
        <v>3</v>
      </c>
      <c r="B8" s="25" t="s">
        <v>127</v>
      </c>
      <c r="C8" s="8" t="s">
        <v>64</v>
      </c>
      <c r="D8" s="26">
        <v>160</v>
      </c>
      <c r="E8" s="27">
        <v>38</v>
      </c>
      <c r="F8" s="10">
        <f>D8*E8</f>
        <v>6080</v>
      </c>
      <c r="G8" s="28"/>
    </row>
    <row r="9" spans="1:8" x14ac:dyDescent="0.35">
      <c r="A9" s="29">
        <v>4</v>
      </c>
      <c r="B9" s="30" t="s">
        <v>128</v>
      </c>
      <c r="C9" s="29" t="s">
        <v>64</v>
      </c>
      <c r="D9" s="26">
        <v>350</v>
      </c>
      <c r="E9" s="27">
        <v>12</v>
      </c>
      <c r="F9" s="10">
        <f>D9*E9</f>
        <v>4200</v>
      </c>
      <c r="G9" s="31"/>
    </row>
    <row r="10" spans="1:8" x14ac:dyDescent="0.35">
      <c r="A10" s="13"/>
      <c r="B10" s="14" t="s">
        <v>129</v>
      </c>
      <c r="C10" s="17"/>
      <c r="D10" s="17"/>
      <c r="E10" s="17"/>
      <c r="F10" s="15">
        <f>SUM(F6:F9)</f>
        <v>26270</v>
      </c>
      <c r="G10" s="17"/>
    </row>
    <row r="12" spans="1:8" ht="15" customHeight="1" x14ac:dyDescent="0.35">
      <c r="A12" s="42" t="s">
        <v>130</v>
      </c>
      <c r="B12" s="42"/>
      <c r="C12" s="42"/>
      <c r="D12" s="42"/>
      <c r="E12" s="42"/>
      <c r="F12" s="42"/>
      <c r="G12" s="42"/>
    </row>
    <row r="13" spans="1:8" x14ac:dyDescent="0.35">
      <c r="A13" s="8">
        <v>5</v>
      </c>
      <c r="B13" s="25" t="s">
        <v>131</v>
      </c>
      <c r="C13" s="8" t="s">
        <v>64</v>
      </c>
      <c r="D13" s="26">
        <v>28</v>
      </c>
      <c r="E13" s="27">
        <v>320</v>
      </c>
      <c r="F13" s="10">
        <f>D13*E13</f>
        <v>8960</v>
      </c>
      <c r="G13" s="28" t="s">
        <v>132</v>
      </c>
    </row>
    <row r="14" spans="1:8" x14ac:dyDescent="0.35">
      <c r="A14" s="29">
        <v>6</v>
      </c>
      <c r="B14" s="30" t="s">
        <v>133</v>
      </c>
      <c r="C14" s="29" t="s">
        <v>90</v>
      </c>
      <c r="D14" s="26">
        <v>1</v>
      </c>
      <c r="E14" s="27">
        <v>1800</v>
      </c>
      <c r="F14" s="10">
        <f>D14*E14</f>
        <v>1800</v>
      </c>
      <c r="G14" s="31" t="s">
        <v>134</v>
      </c>
    </row>
    <row r="15" spans="1:8" x14ac:dyDescent="0.35">
      <c r="A15" s="8">
        <v>7</v>
      </c>
      <c r="B15" s="25" t="s">
        <v>135</v>
      </c>
      <c r="C15" s="8" t="s">
        <v>90</v>
      </c>
      <c r="D15" s="26">
        <v>1</v>
      </c>
      <c r="E15" s="27">
        <v>650</v>
      </c>
      <c r="F15" s="10">
        <f>D15*E15</f>
        <v>650</v>
      </c>
      <c r="G15" s="28"/>
    </row>
    <row r="16" spans="1:8" x14ac:dyDescent="0.35">
      <c r="A16" s="29">
        <v>8</v>
      </c>
      <c r="B16" s="30" t="s">
        <v>136</v>
      </c>
      <c r="C16" s="29" t="s">
        <v>90</v>
      </c>
      <c r="D16" s="26">
        <v>8</v>
      </c>
      <c r="E16" s="27">
        <v>380</v>
      </c>
      <c r="F16" s="10">
        <f>D16*E16</f>
        <v>3040</v>
      </c>
      <c r="G16" s="31" t="s">
        <v>137</v>
      </c>
    </row>
    <row r="17" spans="1:7" x14ac:dyDescent="0.35">
      <c r="A17" s="13"/>
      <c r="B17" s="14" t="s">
        <v>138</v>
      </c>
      <c r="C17" s="17"/>
      <c r="D17" s="17"/>
      <c r="E17" s="17"/>
      <c r="F17" s="15">
        <f>SUM(F13:F16)</f>
        <v>14450</v>
      </c>
      <c r="G17" s="17"/>
    </row>
    <row r="19" spans="1:7" ht="15" customHeight="1" x14ac:dyDescent="0.35">
      <c r="A19" s="42" t="s">
        <v>139</v>
      </c>
      <c r="B19" s="42"/>
      <c r="C19" s="42"/>
      <c r="D19" s="42"/>
      <c r="E19" s="42"/>
      <c r="F19" s="42"/>
      <c r="G19" s="42"/>
    </row>
    <row r="20" spans="1:7" x14ac:dyDescent="0.35">
      <c r="A20" s="8">
        <v>9</v>
      </c>
      <c r="B20" s="25" t="s">
        <v>140</v>
      </c>
      <c r="C20" s="8" t="s">
        <v>90</v>
      </c>
      <c r="D20" s="26">
        <v>12</v>
      </c>
      <c r="E20" s="27">
        <v>220</v>
      </c>
      <c r="F20" s="10">
        <f>D20*E20</f>
        <v>2640</v>
      </c>
      <c r="G20" s="28" t="s">
        <v>141</v>
      </c>
    </row>
    <row r="21" spans="1:7" x14ac:dyDescent="0.35">
      <c r="A21" s="29">
        <v>10</v>
      </c>
      <c r="B21" s="30" t="s">
        <v>142</v>
      </c>
      <c r="C21" s="29" t="s">
        <v>90</v>
      </c>
      <c r="D21" s="26">
        <v>2</v>
      </c>
      <c r="E21" s="27">
        <v>350</v>
      </c>
      <c r="F21" s="10">
        <f>D21*E21</f>
        <v>700</v>
      </c>
      <c r="G21" s="31"/>
    </row>
    <row r="22" spans="1:7" x14ac:dyDescent="0.35">
      <c r="A22" s="8">
        <v>11</v>
      </c>
      <c r="B22" s="25" t="s">
        <v>143</v>
      </c>
      <c r="C22" s="8" t="s">
        <v>88</v>
      </c>
      <c r="D22" s="26">
        <v>8</v>
      </c>
      <c r="E22" s="27">
        <v>280</v>
      </c>
      <c r="F22" s="10">
        <f>D22*E22</f>
        <v>2240</v>
      </c>
      <c r="G22" s="28" t="s">
        <v>144</v>
      </c>
    </row>
    <row r="23" spans="1:7" x14ac:dyDescent="0.35">
      <c r="A23" s="13"/>
      <c r="B23" s="14" t="s">
        <v>145</v>
      </c>
      <c r="C23" s="17"/>
      <c r="D23" s="17"/>
      <c r="E23" s="17"/>
      <c r="F23" s="15">
        <f>SUM(F20:F22)</f>
        <v>5580</v>
      </c>
      <c r="G23" s="17"/>
    </row>
    <row r="25" spans="1:7" ht="15" customHeight="1" x14ac:dyDescent="0.35">
      <c r="A25" s="42" t="s">
        <v>146</v>
      </c>
      <c r="B25" s="42"/>
      <c r="C25" s="42"/>
      <c r="D25" s="42"/>
      <c r="E25" s="42"/>
      <c r="F25" s="42"/>
      <c r="G25" s="42"/>
    </row>
    <row r="26" spans="1:7" x14ac:dyDescent="0.35">
      <c r="A26" s="29">
        <v>12</v>
      </c>
      <c r="B26" s="30" t="s">
        <v>147</v>
      </c>
      <c r="C26" s="29" t="s">
        <v>64</v>
      </c>
      <c r="D26" s="26">
        <v>145</v>
      </c>
      <c r="E26" s="27">
        <v>28</v>
      </c>
      <c r="F26" s="10">
        <f>D26*E26</f>
        <v>4060</v>
      </c>
      <c r="G26" s="31"/>
    </row>
    <row r="27" spans="1:7" x14ac:dyDescent="0.35">
      <c r="A27" s="8">
        <v>13</v>
      </c>
      <c r="B27" s="25" t="s">
        <v>148</v>
      </c>
      <c r="C27" s="8" t="s">
        <v>64</v>
      </c>
      <c r="D27" s="26">
        <v>85</v>
      </c>
      <c r="E27" s="27">
        <v>55</v>
      </c>
      <c r="F27" s="10">
        <f>D27*E27</f>
        <v>4675</v>
      </c>
      <c r="G27" s="28" t="s">
        <v>149</v>
      </c>
    </row>
    <row r="28" spans="1:7" x14ac:dyDescent="0.35">
      <c r="A28" s="29">
        <v>14</v>
      </c>
      <c r="B28" s="30" t="s">
        <v>150</v>
      </c>
      <c r="C28" s="29" t="s">
        <v>64</v>
      </c>
      <c r="D28" s="26">
        <v>55</v>
      </c>
      <c r="E28" s="27">
        <v>42</v>
      </c>
      <c r="F28" s="10">
        <f>D28*E28</f>
        <v>2310</v>
      </c>
      <c r="G28" s="31" t="s">
        <v>151</v>
      </c>
    </row>
    <row r="29" spans="1:7" x14ac:dyDescent="0.35">
      <c r="A29" s="8">
        <v>15</v>
      </c>
      <c r="B29" s="25" t="s">
        <v>152</v>
      </c>
      <c r="C29" s="8" t="s">
        <v>88</v>
      </c>
      <c r="D29" s="26">
        <v>120</v>
      </c>
      <c r="E29" s="27">
        <v>12</v>
      </c>
      <c r="F29" s="10">
        <f>D29*E29</f>
        <v>1440</v>
      </c>
      <c r="G29" s="28"/>
    </row>
    <row r="30" spans="1:7" x14ac:dyDescent="0.35">
      <c r="A30" s="13"/>
      <c r="B30" s="14" t="s">
        <v>153</v>
      </c>
      <c r="C30" s="17"/>
      <c r="D30" s="17"/>
      <c r="E30" s="17"/>
      <c r="F30" s="15">
        <f>SUM(F26:F29)</f>
        <v>12485</v>
      </c>
      <c r="G30" s="17"/>
    </row>
    <row r="32" spans="1:7" ht="15" customHeight="1" x14ac:dyDescent="0.35">
      <c r="A32" s="42" t="s">
        <v>154</v>
      </c>
      <c r="B32" s="42"/>
      <c r="C32" s="42"/>
      <c r="D32" s="42"/>
      <c r="E32" s="42"/>
      <c r="F32" s="42"/>
      <c r="G32" s="42"/>
    </row>
    <row r="33" spans="1:7" x14ac:dyDescent="0.35">
      <c r="A33" s="29">
        <v>16</v>
      </c>
      <c r="B33" s="30" t="s">
        <v>155</v>
      </c>
      <c r="C33" s="29" t="s">
        <v>64</v>
      </c>
      <c r="D33" s="26">
        <v>45</v>
      </c>
      <c r="E33" s="27">
        <v>65</v>
      </c>
      <c r="F33" s="10">
        <f>D33*E33</f>
        <v>2925</v>
      </c>
      <c r="G33" s="31"/>
    </row>
    <row r="34" spans="1:7" x14ac:dyDescent="0.35">
      <c r="A34" s="8">
        <v>17</v>
      </c>
      <c r="B34" s="25" t="s">
        <v>156</v>
      </c>
      <c r="C34" s="8" t="s">
        <v>64</v>
      </c>
      <c r="D34" s="26">
        <v>480</v>
      </c>
      <c r="E34" s="27">
        <v>14</v>
      </c>
      <c r="F34" s="10">
        <f>D34*E34</f>
        <v>6720</v>
      </c>
      <c r="G34" s="28" t="s">
        <v>157</v>
      </c>
    </row>
    <row r="35" spans="1:7" x14ac:dyDescent="0.35">
      <c r="A35" s="29">
        <v>18</v>
      </c>
      <c r="B35" s="30" t="s">
        <v>158</v>
      </c>
      <c r="C35" s="29" t="s">
        <v>64</v>
      </c>
      <c r="D35" s="26">
        <v>60</v>
      </c>
      <c r="E35" s="27">
        <v>22</v>
      </c>
      <c r="F35" s="10">
        <f>D35*E35</f>
        <v>1320</v>
      </c>
      <c r="G35" s="31"/>
    </row>
    <row r="36" spans="1:7" x14ac:dyDescent="0.35">
      <c r="A36" s="13"/>
      <c r="B36" s="14" t="s">
        <v>159</v>
      </c>
      <c r="C36" s="17"/>
      <c r="D36" s="17"/>
      <c r="E36" s="17"/>
      <c r="F36" s="15">
        <f>SUM(F33:F35)</f>
        <v>10965</v>
      </c>
      <c r="G36" s="17"/>
    </row>
    <row r="38" spans="1:7" ht="15" customHeight="1" x14ac:dyDescent="0.35">
      <c r="A38" s="42" t="s">
        <v>160</v>
      </c>
      <c r="B38" s="42"/>
      <c r="C38" s="42"/>
      <c r="D38" s="42"/>
      <c r="E38" s="42"/>
      <c r="F38" s="42"/>
      <c r="G38" s="42"/>
    </row>
    <row r="39" spans="1:7" x14ac:dyDescent="0.35">
      <c r="A39" s="8">
        <v>19</v>
      </c>
      <c r="B39" s="25" t="s">
        <v>161</v>
      </c>
      <c r="C39" s="8" t="s">
        <v>117</v>
      </c>
      <c r="D39" s="26">
        <v>1</v>
      </c>
      <c r="E39" s="27">
        <v>1200</v>
      </c>
      <c r="F39" s="10">
        <f t="shared" ref="F39:F45" si="0">D39*E39</f>
        <v>1200</v>
      </c>
      <c r="G39" s="28" t="s">
        <v>162</v>
      </c>
    </row>
    <row r="40" spans="1:7" x14ac:dyDescent="0.35">
      <c r="A40" s="29">
        <v>20</v>
      </c>
      <c r="B40" s="30" t="s">
        <v>163</v>
      </c>
      <c r="C40" s="29" t="s">
        <v>90</v>
      </c>
      <c r="D40" s="26">
        <v>28</v>
      </c>
      <c r="E40" s="27">
        <v>45</v>
      </c>
      <c r="F40" s="10">
        <f t="shared" si="0"/>
        <v>1260</v>
      </c>
      <c r="G40" s="31" t="s">
        <v>164</v>
      </c>
    </row>
    <row r="41" spans="1:7" x14ac:dyDescent="0.35">
      <c r="A41" s="8">
        <v>21</v>
      </c>
      <c r="B41" s="25" t="s">
        <v>165</v>
      </c>
      <c r="C41" s="8" t="s">
        <v>90</v>
      </c>
      <c r="D41" s="26">
        <v>35</v>
      </c>
      <c r="E41" s="27">
        <v>35</v>
      </c>
      <c r="F41" s="10">
        <f t="shared" si="0"/>
        <v>1225</v>
      </c>
      <c r="G41" s="28"/>
    </row>
    <row r="42" spans="1:7" x14ac:dyDescent="0.35">
      <c r="A42" s="29">
        <v>22</v>
      </c>
      <c r="B42" s="30" t="s">
        <v>166</v>
      </c>
      <c r="C42" s="29" t="s">
        <v>90</v>
      </c>
      <c r="D42" s="26">
        <v>12</v>
      </c>
      <c r="E42" s="27">
        <v>55</v>
      </c>
      <c r="F42" s="10">
        <f t="shared" si="0"/>
        <v>660</v>
      </c>
      <c r="G42" s="31"/>
    </row>
    <row r="43" spans="1:7" x14ac:dyDescent="0.35">
      <c r="A43" s="8">
        <v>23</v>
      </c>
      <c r="B43" s="25" t="s">
        <v>167</v>
      </c>
      <c r="C43" s="8" t="s">
        <v>90</v>
      </c>
      <c r="D43" s="26">
        <v>25</v>
      </c>
      <c r="E43" s="27">
        <v>28</v>
      </c>
      <c r="F43" s="10">
        <f t="shared" si="0"/>
        <v>700</v>
      </c>
      <c r="G43" s="28"/>
    </row>
    <row r="44" spans="1:7" x14ac:dyDescent="0.35">
      <c r="A44" s="29">
        <v>24</v>
      </c>
      <c r="B44" s="30" t="s">
        <v>168</v>
      </c>
      <c r="C44" s="29" t="s">
        <v>90</v>
      </c>
      <c r="D44" s="26">
        <v>4</v>
      </c>
      <c r="E44" s="27">
        <v>120</v>
      </c>
      <c r="F44" s="10">
        <f t="shared" si="0"/>
        <v>480</v>
      </c>
      <c r="G44" s="31"/>
    </row>
    <row r="45" spans="1:7" x14ac:dyDescent="0.35">
      <c r="A45" s="8">
        <v>25</v>
      </c>
      <c r="B45" s="25" t="s">
        <v>169</v>
      </c>
      <c r="C45" s="8" t="s">
        <v>117</v>
      </c>
      <c r="D45" s="26">
        <v>1</v>
      </c>
      <c r="E45" s="27">
        <v>350</v>
      </c>
      <c r="F45" s="10">
        <f t="shared" si="0"/>
        <v>350</v>
      </c>
      <c r="G45" s="28"/>
    </row>
    <row r="46" spans="1:7" x14ac:dyDescent="0.35">
      <c r="A46" s="13"/>
      <c r="B46" s="14" t="s">
        <v>170</v>
      </c>
      <c r="C46" s="17"/>
      <c r="D46" s="17"/>
      <c r="E46" s="17"/>
      <c r="F46" s="15">
        <f>SUM(F39:F45)</f>
        <v>5875</v>
      </c>
      <c r="G46" s="17"/>
    </row>
    <row r="48" spans="1:7" ht="15" customHeight="1" x14ac:dyDescent="0.35">
      <c r="A48" s="42" t="s">
        <v>171</v>
      </c>
      <c r="B48" s="42"/>
      <c r="C48" s="42"/>
      <c r="D48" s="42"/>
      <c r="E48" s="42"/>
      <c r="F48" s="42"/>
      <c r="G48" s="42"/>
    </row>
    <row r="49" spans="1:7" x14ac:dyDescent="0.35">
      <c r="A49" s="29">
        <v>26</v>
      </c>
      <c r="B49" s="30" t="s">
        <v>172</v>
      </c>
      <c r="C49" s="29" t="s">
        <v>117</v>
      </c>
      <c r="D49" s="26">
        <v>1</v>
      </c>
      <c r="E49" s="27">
        <v>1800</v>
      </c>
      <c r="F49" s="10">
        <f t="shared" ref="F49:F56" si="1">D49*E49</f>
        <v>1800</v>
      </c>
      <c r="G49" s="31"/>
    </row>
    <row r="50" spans="1:7" x14ac:dyDescent="0.35">
      <c r="A50" s="8">
        <v>27</v>
      </c>
      <c r="B50" s="25" t="s">
        <v>173</v>
      </c>
      <c r="C50" s="8" t="s">
        <v>117</v>
      </c>
      <c r="D50" s="26">
        <v>1</v>
      </c>
      <c r="E50" s="27">
        <v>950</v>
      </c>
      <c r="F50" s="10">
        <f t="shared" si="1"/>
        <v>950</v>
      </c>
      <c r="G50" s="28"/>
    </row>
    <row r="51" spans="1:7" x14ac:dyDescent="0.35">
      <c r="A51" s="29">
        <v>28</v>
      </c>
      <c r="B51" s="30" t="s">
        <v>174</v>
      </c>
      <c r="C51" s="29" t="s">
        <v>90</v>
      </c>
      <c r="D51" s="26">
        <v>1</v>
      </c>
      <c r="E51" s="27">
        <v>1450</v>
      </c>
      <c r="F51" s="10">
        <f t="shared" si="1"/>
        <v>1450</v>
      </c>
      <c r="G51" s="31"/>
    </row>
    <row r="52" spans="1:7" x14ac:dyDescent="0.35">
      <c r="A52" s="8">
        <v>29</v>
      </c>
      <c r="B52" s="25" t="s">
        <v>175</v>
      </c>
      <c r="C52" s="8" t="s">
        <v>90</v>
      </c>
      <c r="D52" s="26">
        <v>2</v>
      </c>
      <c r="E52" s="27">
        <v>380</v>
      </c>
      <c r="F52" s="10">
        <f t="shared" si="1"/>
        <v>760</v>
      </c>
      <c r="G52" s="28"/>
    </row>
    <row r="53" spans="1:7" x14ac:dyDescent="0.35">
      <c r="A53" s="29">
        <v>30</v>
      </c>
      <c r="B53" s="30" t="s">
        <v>176</v>
      </c>
      <c r="C53" s="29" t="s">
        <v>90</v>
      </c>
      <c r="D53" s="26">
        <v>2</v>
      </c>
      <c r="E53" s="27">
        <v>520</v>
      </c>
      <c r="F53" s="10">
        <f t="shared" si="1"/>
        <v>1040</v>
      </c>
      <c r="G53" s="31"/>
    </row>
    <row r="54" spans="1:7" x14ac:dyDescent="0.35">
      <c r="A54" s="8">
        <v>31</v>
      </c>
      <c r="B54" s="25" t="s">
        <v>177</v>
      </c>
      <c r="C54" s="8" t="s">
        <v>90</v>
      </c>
      <c r="D54" s="26">
        <v>1</v>
      </c>
      <c r="E54" s="27">
        <v>890</v>
      </c>
      <c r="F54" s="10">
        <f t="shared" si="1"/>
        <v>890</v>
      </c>
      <c r="G54" s="28"/>
    </row>
    <row r="55" spans="1:7" x14ac:dyDescent="0.35">
      <c r="A55" s="29">
        <v>32</v>
      </c>
      <c r="B55" s="30" t="s">
        <v>178</v>
      </c>
      <c r="C55" s="29" t="s">
        <v>90</v>
      </c>
      <c r="D55" s="26">
        <v>1</v>
      </c>
      <c r="E55" s="27">
        <v>650</v>
      </c>
      <c r="F55" s="10">
        <f t="shared" si="1"/>
        <v>650</v>
      </c>
      <c r="G55" s="31"/>
    </row>
    <row r="56" spans="1:7" x14ac:dyDescent="0.35">
      <c r="A56" s="8">
        <v>33</v>
      </c>
      <c r="B56" s="25" t="s">
        <v>179</v>
      </c>
      <c r="C56" s="8" t="s">
        <v>90</v>
      </c>
      <c r="D56" s="26">
        <v>1</v>
      </c>
      <c r="E56" s="27">
        <v>420</v>
      </c>
      <c r="F56" s="10">
        <f t="shared" si="1"/>
        <v>420</v>
      </c>
      <c r="G56" s="28"/>
    </row>
    <row r="57" spans="1:7" x14ac:dyDescent="0.35">
      <c r="A57" s="13"/>
      <c r="B57" s="14" t="s">
        <v>180</v>
      </c>
      <c r="C57" s="17"/>
      <c r="D57" s="17"/>
      <c r="E57" s="17"/>
      <c r="F57" s="15">
        <f>SUM(F49:F56)</f>
        <v>7960</v>
      </c>
      <c r="G57" s="17"/>
    </row>
    <row r="59" spans="1:7" ht="15" customHeight="1" x14ac:dyDescent="0.35">
      <c r="A59" s="42" t="s">
        <v>181</v>
      </c>
      <c r="B59" s="42"/>
      <c r="C59" s="42"/>
      <c r="D59" s="42"/>
      <c r="E59" s="42"/>
      <c r="F59" s="42"/>
      <c r="G59" s="42"/>
    </row>
    <row r="60" spans="1:7" x14ac:dyDescent="0.35">
      <c r="A60" s="29">
        <v>34</v>
      </c>
      <c r="B60" s="30" t="s">
        <v>182</v>
      </c>
      <c r="C60" s="29" t="s">
        <v>90</v>
      </c>
      <c r="D60" s="26">
        <v>1</v>
      </c>
      <c r="E60" s="27">
        <v>8500</v>
      </c>
      <c r="F60" s="10">
        <f>D60*E60</f>
        <v>8500</v>
      </c>
      <c r="G60" s="31" t="s">
        <v>183</v>
      </c>
    </row>
    <row r="61" spans="1:7" x14ac:dyDescent="0.35">
      <c r="A61" s="8">
        <v>35</v>
      </c>
      <c r="B61" s="25" t="s">
        <v>184</v>
      </c>
      <c r="C61" s="8" t="s">
        <v>64</v>
      </c>
      <c r="D61" s="26">
        <v>145</v>
      </c>
      <c r="E61" s="27">
        <v>65</v>
      </c>
      <c r="F61" s="10">
        <f>D61*E61</f>
        <v>9425</v>
      </c>
      <c r="G61" s="28"/>
    </row>
    <row r="62" spans="1:7" x14ac:dyDescent="0.35">
      <c r="A62" s="29">
        <v>36</v>
      </c>
      <c r="B62" s="30" t="s">
        <v>185</v>
      </c>
      <c r="C62" s="29" t="s">
        <v>90</v>
      </c>
      <c r="D62" s="26">
        <v>2</v>
      </c>
      <c r="E62" s="27">
        <v>280</v>
      </c>
      <c r="F62" s="10">
        <f>D62*E62</f>
        <v>560</v>
      </c>
      <c r="G62" s="31"/>
    </row>
    <row r="63" spans="1:7" x14ac:dyDescent="0.35">
      <c r="A63" s="8">
        <v>37</v>
      </c>
      <c r="B63" s="25" t="s">
        <v>186</v>
      </c>
      <c r="C63" s="8" t="s">
        <v>117</v>
      </c>
      <c r="D63" s="26">
        <v>1</v>
      </c>
      <c r="E63" s="27">
        <v>1200</v>
      </c>
      <c r="F63" s="10">
        <f>D63*E63</f>
        <v>1200</v>
      </c>
      <c r="G63" s="28"/>
    </row>
    <row r="64" spans="1:7" x14ac:dyDescent="0.35">
      <c r="A64" s="29">
        <v>38</v>
      </c>
      <c r="B64" s="30" t="s">
        <v>187</v>
      </c>
      <c r="C64" s="29" t="s">
        <v>117</v>
      </c>
      <c r="D64" s="26">
        <v>1</v>
      </c>
      <c r="E64" s="27">
        <v>350</v>
      </c>
      <c r="F64" s="10">
        <f>D64*E64</f>
        <v>350</v>
      </c>
      <c r="G64" s="31"/>
    </row>
    <row r="65" spans="1:7" x14ac:dyDescent="0.35">
      <c r="A65" s="13"/>
      <c r="B65" s="14" t="s">
        <v>188</v>
      </c>
      <c r="C65" s="17"/>
      <c r="D65" s="17"/>
      <c r="E65" s="17"/>
      <c r="F65" s="15">
        <f>SUM(F60:F64)</f>
        <v>20035</v>
      </c>
      <c r="G65" s="17"/>
    </row>
    <row r="67" spans="1:7" ht="15" customHeight="1" x14ac:dyDescent="0.35">
      <c r="A67" s="42" t="s">
        <v>189</v>
      </c>
      <c r="B67" s="42"/>
      <c r="C67" s="42"/>
      <c r="D67" s="42"/>
      <c r="E67" s="42"/>
      <c r="F67" s="42"/>
      <c r="G67" s="42"/>
    </row>
    <row r="68" spans="1:7" x14ac:dyDescent="0.35">
      <c r="A68" s="8">
        <v>39</v>
      </c>
      <c r="B68" s="25" t="s">
        <v>190</v>
      </c>
      <c r="C68" s="8" t="s">
        <v>117</v>
      </c>
      <c r="D68" s="26">
        <v>1</v>
      </c>
      <c r="E68" s="27">
        <v>600</v>
      </c>
      <c r="F68" s="10">
        <f>D68*E68</f>
        <v>600</v>
      </c>
      <c r="G68" s="28"/>
    </row>
    <row r="69" spans="1:7" x14ac:dyDescent="0.35">
      <c r="A69" s="29">
        <v>40</v>
      </c>
      <c r="B69" s="30" t="s">
        <v>191</v>
      </c>
      <c r="C69" s="29" t="s">
        <v>117</v>
      </c>
      <c r="D69" s="26">
        <v>1</v>
      </c>
      <c r="E69" s="27">
        <v>400</v>
      </c>
      <c r="F69" s="10">
        <f>D69*E69</f>
        <v>400</v>
      </c>
      <c r="G69" s="31"/>
    </row>
    <row r="70" spans="1:7" x14ac:dyDescent="0.35">
      <c r="A70" s="13"/>
      <c r="B70" s="14" t="s">
        <v>192</v>
      </c>
      <c r="C70" s="17"/>
      <c r="D70" s="17"/>
      <c r="E70" s="17"/>
      <c r="F70" s="15">
        <f>SUM(F68:F69)</f>
        <v>1000</v>
      </c>
      <c r="G70" s="17"/>
    </row>
    <row r="72" spans="1:7" x14ac:dyDescent="0.35">
      <c r="A72" s="13"/>
      <c r="B72" s="20" t="s">
        <v>193</v>
      </c>
      <c r="C72" s="22"/>
      <c r="D72" s="22"/>
      <c r="E72" s="22"/>
      <c r="F72" s="21">
        <f>SUMIF(B5:B71,"Sous-total*",F5:F71)</f>
        <v>104620</v>
      </c>
      <c r="G72" s="22"/>
    </row>
    <row r="100" spans="6:7" x14ac:dyDescent="0.35">
      <c r="F100" s="32" t="s">
        <v>120</v>
      </c>
      <c r="G100" s="33">
        <f>F72</f>
        <v>104620</v>
      </c>
    </row>
  </sheetData>
  <mergeCells count="11">
    <mergeCell ref="A1:H1"/>
    <mergeCell ref="A2:H2"/>
    <mergeCell ref="A5:G5"/>
    <mergeCell ref="A12:G12"/>
    <mergeCell ref="A19:G19"/>
    <mergeCell ref="A67:G67"/>
    <mergeCell ref="A25:G25"/>
    <mergeCell ref="A32:G32"/>
    <mergeCell ref="A38:G38"/>
    <mergeCell ref="A48:G48"/>
    <mergeCell ref="A59:G59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zoomScaleNormal="100" workbookViewId="0">
      <selection sqref="A1:C1"/>
    </sheetView>
  </sheetViews>
  <sheetFormatPr baseColWidth="10" defaultColWidth="8.6328125" defaultRowHeight="14.5" x14ac:dyDescent="0.35"/>
  <cols>
    <col min="1" max="1" width="12" customWidth="1"/>
    <col min="2" max="2" width="25" customWidth="1"/>
    <col min="3" max="3" width="55" customWidth="1"/>
  </cols>
  <sheetData>
    <row r="1" spans="1:3" ht="23" x14ac:dyDescent="0.5">
      <c r="A1" s="44" t="s">
        <v>194</v>
      </c>
      <c r="B1" s="44"/>
      <c r="C1" s="44"/>
    </row>
    <row r="3" spans="1:3" x14ac:dyDescent="0.35">
      <c r="A3" s="23" t="s">
        <v>58</v>
      </c>
      <c r="B3" s="23" t="s">
        <v>195</v>
      </c>
      <c r="C3" s="23" t="s">
        <v>196</v>
      </c>
    </row>
    <row r="4" spans="1:3" x14ac:dyDescent="0.35">
      <c r="A4" s="3" t="s">
        <v>64</v>
      </c>
      <c r="B4" s="34" t="s">
        <v>197</v>
      </c>
      <c r="C4" s="34" t="s">
        <v>198</v>
      </c>
    </row>
    <row r="5" spans="1:3" x14ac:dyDescent="0.35">
      <c r="A5" s="4" t="s">
        <v>67</v>
      </c>
      <c r="B5" s="18" t="s">
        <v>199</v>
      </c>
      <c r="C5" s="18" t="s">
        <v>200</v>
      </c>
    </row>
    <row r="6" spans="1:3" x14ac:dyDescent="0.35">
      <c r="A6" s="3" t="s">
        <v>88</v>
      </c>
      <c r="B6" s="34" t="s">
        <v>201</v>
      </c>
      <c r="C6" s="34" t="s">
        <v>202</v>
      </c>
    </row>
    <row r="7" spans="1:3" x14ac:dyDescent="0.35">
      <c r="A7" s="4" t="s">
        <v>90</v>
      </c>
      <c r="B7" s="18" t="s">
        <v>58</v>
      </c>
      <c r="C7" s="18" t="s">
        <v>203</v>
      </c>
    </row>
    <row r="8" spans="1:3" x14ac:dyDescent="0.35">
      <c r="A8" s="3" t="s">
        <v>79</v>
      </c>
      <c r="B8" s="34" t="s">
        <v>204</v>
      </c>
      <c r="C8" s="34" t="s">
        <v>205</v>
      </c>
    </row>
    <row r="9" spans="1:3" x14ac:dyDescent="0.35">
      <c r="A9" s="4" t="s">
        <v>206</v>
      </c>
      <c r="B9" s="18" t="s">
        <v>207</v>
      </c>
      <c r="C9" s="18" t="s">
        <v>208</v>
      </c>
    </row>
    <row r="10" spans="1:3" x14ac:dyDescent="0.35">
      <c r="A10" s="3" t="s">
        <v>117</v>
      </c>
      <c r="B10" s="34" t="s">
        <v>209</v>
      </c>
      <c r="C10" s="34" t="s">
        <v>210</v>
      </c>
    </row>
    <row r="11" spans="1:3" x14ac:dyDescent="0.35">
      <c r="A11" s="4" t="s">
        <v>211</v>
      </c>
      <c r="B11" s="18" t="s">
        <v>212</v>
      </c>
      <c r="C11" s="18" t="s">
        <v>213</v>
      </c>
    </row>
    <row r="12" spans="1:3" x14ac:dyDescent="0.35">
      <c r="A12" s="3" t="s">
        <v>214</v>
      </c>
      <c r="B12" s="34" t="s">
        <v>215</v>
      </c>
      <c r="C12" s="34" t="s">
        <v>216</v>
      </c>
    </row>
    <row r="13" spans="1:3" x14ac:dyDescent="0.35">
      <c r="A13" s="4" t="s">
        <v>217</v>
      </c>
      <c r="B13" s="18" t="s">
        <v>218</v>
      </c>
      <c r="C13" s="18" t="s">
        <v>219</v>
      </c>
    </row>
    <row r="16" spans="1:3" ht="18" x14ac:dyDescent="0.4">
      <c r="A16" s="37" t="s">
        <v>220</v>
      </c>
      <c r="B16" s="37"/>
      <c r="C16" s="37"/>
    </row>
    <row r="17" spans="1:3" x14ac:dyDescent="0.35">
      <c r="A17" s="35" t="s">
        <v>221</v>
      </c>
      <c r="B17" s="35"/>
      <c r="C17" s="35"/>
    </row>
    <row r="18" spans="1:3" x14ac:dyDescent="0.35">
      <c r="A18" s="35" t="s">
        <v>222</v>
      </c>
      <c r="B18" s="35"/>
      <c r="C18" s="35"/>
    </row>
    <row r="19" spans="1:3" x14ac:dyDescent="0.35">
      <c r="A19" s="35" t="s">
        <v>223</v>
      </c>
      <c r="B19" s="35"/>
      <c r="C19" s="35"/>
    </row>
    <row r="20" spans="1:3" x14ac:dyDescent="0.35">
      <c r="A20" s="35" t="s">
        <v>224</v>
      </c>
      <c r="B20" s="35"/>
      <c r="C20" s="35"/>
    </row>
    <row r="21" spans="1:3" x14ac:dyDescent="0.35">
      <c r="A21" s="35" t="s">
        <v>225</v>
      </c>
      <c r="B21" s="35"/>
      <c r="C21" s="35"/>
    </row>
    <row r="22" spans="1:3" x14ac:dyDescent="0.35">
      <c r="A22" s="35" t="s">
        <v>226</v>
      </c>
      <c r="B22" s="35"/>
      <c r="C22" s="35"/>
    </row>
  </sheetData>
  <mergeCells count="8">
    <mergeCell ref="A20:C20"/>
    <mergeCell ref="A21:C21"/>
    <mergeCell ref="A22:C22"/>
    <mergeCell ref="A1:C1"/>
    <mergeCell ref="A16:C16"/>
    <mergeCell ref="A17:C17"/>
    <mergeCell ref="A18:C18"/>
    <mergeCell ref="A19:C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Page de garde</vt:lpstr>
      <vt:lpstr>Récapitulatif</vt:lpstr>
      <vt:lpstr>Gros Œuvre</vt:lpstr>
      <vt:lpstr>Second Œuvre</vt:lpstr>
      <vt:lpstr>Unités &amp; Aide</vt:lpstr>
      <vt:lpstr>'Gros Œuvre'!Impression_des_titres</vt:lpstr>
      <vt:lpstr>'Second Œuvre'!Impression_des_titres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HANI SAMI</cp:lastModifiedBy>
  <cp:revision>0</cp:revision>
  <dcterms:created xsi:type="dcterms:W3CDTF">2026-08-26T07:25:21Z</dcterms:created>
  <dcterms:modified xsi:type="dcterms:W3CDTF">2026-08-26T07:42:25Z</dcterms:modified>
  <dc:language>en-US</dc:language>
</cp:coreProperties>
</file>