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 Accueil &amp; Notice" sheetId="1" state="visible" r:id="rId3"/>
    <sheet name="1. Hypothèses" sheetId="2" state="visible" r:id="rId4"/>
    <sheet name="2. Charges types" sheetId="3" state="visible" r:id="rId5"/>
    <sheet name="3. Surface d'influence" sheetId="4" state="visible" r:id="rId6"/>
    <sheet name="4. Descente de charges" sheetId="5" state="visible" r:id="rId7"/>
    <sheet name="5. Combinaisons ELU ELS" sheetId="6" state="visible" r:id="rId8"/>
    <sheet name="6. Exemple commenté" sheetId="7" state="visible" r:id="rId9"/>
    <sheet name="7. Erreurs fréquentes" sheetId="8" state="visible" r:id="rId10"/>
    <sheet name="8. FAQ &amp; Données" sheetId="9" state="visible" r:id="rId11"/>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<sst xmlns="http://schemas.openxmlformats.org/spreadsheetml/2006/main" count="269" uniqueCount="255">
  <si>
    <t xml:space="preserve">CALCULATEUR DESCENTE DE CHARGES SIMPLIFIÉ – Version 2026</t>
  </si>
  <si>
    <t xml:space="preserve">Outil pédagogique de pré-dimensionnement – BAEL simplifié / usage Afrique francophone &amp; Maghreb</t>
  </si>
  <si>
    <t xml:space="preserve">MODE D'EMPLOI</t>
  </si>
  <si>
    <t xml:space="preserve">1. Commencez par la feuille « 1. Hypothèses » : renseignez les coefficients et densités (cellules jaunes).</t>
  </si>
  <si>
    <t xml:space="preserve">2. Consultez « 2. Charges types » pour choisir des valeurs G et Q réalistes selon l’usage du bâtiment.</t>
  </si>
  <si>
    <t xml:space="preserve">3. Allez dans « 3. Surface d’influence » : saisissez les portées Lx et Ly → la surface se calcule automatiquement.</t>
  </si>
  <si>
    <t xml:space="preserve">4. Dans « 4. Descente de charges » : indiquez le nombre de niveaux et les charges G/Q par niveau.</t>
  </si>
  <si>
    <t xml:space="preserve">5. Les efforts Nu (ELU) et Nser (ELS) se calculent automatiquement dans la feuille « 5. Combinaisons ».</t>
  </si>
  <si>
    <t xml:space="preserve">6. Consultez l’exemple commenté (feuille 6) et les erreurs fréquentes (feuille 7) avant utilisation.</t>
  </si>
  <si>
    <t xml:space="preserve">7. Ce fichier est un outil de PRÉ-DIMENSIONNEMENT et pédagogique. Il ne remplace PAS une note de calcul officielle.</t>
  </si>
  <si>
    <t xml:space="preserve">CODE COULEUR</t>
  </si>
  <si>
    <t xml:space="preserve">Cellules JAUNES</t>
  </si>
  <si>
    <t xml:space="preserve">→ Saisie utilisateur uniquement (modifiez ces valeurs)</t>
  </si>
  <si>
    <t xml:space="preserve">Cellules VERTES</t>
  </si>
  <si>
    <t xml:space="preserve">→ Résultats calculés automatiquement (ne pas modifier)</t>
  </si>
  <si>
    <t xml:space="preserve">Cellules BLEU CLAIR</t>
  </si>
  <si>
    <t xml:space="preserve">→ Informations / valeurs de référence</t>
  </si>
  <si>
    <t xml:space="preserve">RESPONSABILITÉS &amp; LIMITES D’UTILISATION</t>
  </si>
  <si>
    <t xml:space="preserve">Ce fichier est fourni à titre pédagogique et d’aide au pré-dimensionnement. Toute utilisation pour une note de calcul officielle, un dossier de permis de construire ou un projet réel engage uniquement la responsabilité de l’utilisateur. Les calculs doivent être validés par un ingénieur habilité. L’auteur et le site 4geniecivil.com déclinent toute responsabilité en cas d’erreur d’utilisation ou d’interprétation.</t>
  </si>
  <si>
    <t xml:space="preserve">AUTEUR / MISE À JOUR</t>
  </si>
  <si>
    <t xml:space="preserve">Site :</t>
  </si>
  <si>
    <t xml:space="preserve">4geniecivil.com</t>
  </si>
  <si>
    <t xml:space="preserve">Dernière mise à jour :</t>
  </si>
  <si>
    <t xml:space="preserve">Septembre 2026</t>
  </si>
  <si>
    <t xml:space="preserve">Auteur / Expert :</t>
  </si>
  <si>
    <t xml:space="preserve">[À compléter : Nom + expérience]</t>
  </si>
  <si>
    <t xml:space="preserve">Version :</t>
  </si>
  <si>
    <t xml:space="preserve">1.0 – Descente de charges simplifiée</t>
  </si>
  <si>
    <t xml:space="preserve">CONSEIL</t>
  </si>
  <si>
    <t xml:space="preserve">Pour un bâtiment réel, privilégiez toujours un logiciel de structure (Robot, ETABS, CBS…) ou une étude signée par un ingénieur. Ce calculateur est excellent pour comprendre, enseigner et faire un pré-dimensionnement rapide.</t>
  </si>
  <si>
    <t xml:space="preserve">1. HYPOTHÈSES DE CALCUL</t>
  </si>
  <si>
    <t xml:space="preserve">COEFFICIENTS DE PONDÉRATION</t>
  </si>
  <si>
    <t xml:space="preserve">γG (charges permanentes)</t>
  </si>
  <si>
    <t xml:space="preserve">Coefficient classique BAEL / Eurocode</t>
  </si>
  <si>
    <t xml:space="preserve">γQ (charges d’exploitation)</t>
  </si>
  <si>
    <t xml:space="preserve">Coefficient classique</t>
  </si>
  <si>
    <t xml:space="preserve">MATÉRIAUX &amp; DENSITÉS</t>
  </si>
  <si>
    <t xml:space="preserve">Poids volumique béton armé (kN/m³)</t>
  </si>
  <si>
    <t xml:space="preserve">Valeur standard (24 à 25 kN/m³)</t>
  </si>
  <si>
    <t xml:space="preserve">Poids volumique béton non armé (kN/m³)</t>
  </si>
  <si>
    <t xml:space="preserve">Poids volumique acier (kN/m³)</t>
  </si>
  <si>
    <t xml:space="preserve">CONTEXTE CHANTIER (optionnel)</t>
  </si>
  <si>
    <t xml:space="preserve">Pays / Région</t>
  </si>
  <si>
    <t xml:space="preserve">Afrique francophone / Maghreb</t>
  </si>
  <si>
    <t xml:space="preserve">Type de bâtiment</t>
  </si>
  <si>
    <t xml:space="preserve">R+2 à R+5 – Logements / Bureaux</t>
  </si>
  <si>
    <t xml:space="preserve">Norme de référence principale</t>
  </si>
  <si>
    <t xml:space="preserve">BAEL simplifié + coefficients Eurocode</t>
  </si>
  <si>
    <t xml:space="preserve">NOTES IMPORTANTES</t>
  </si>
  <si>
    <t xml:space="preserve">• Les coefficients 1,35 et 1,50 sont les valeurs les plus courantes en pré-dimensionnement. Pour un calcul officiel Eurocode, d’autres combinaisons (accidentelles, sismiques…) peuvent s’appliquer.
• Le poids volumique 25 kN/m³ est une valeur sécuritaire pour le béton armé courant.
• Adaptez toujours les charges Q à l’usage réel du bâtiment (voir feuille 2).</t>
  </si>
  <si>
    <t xml:space="preserve">2. CHARGES TYPES (G et Q) – VALEURS USUELLES</t>
  </si>
  <si>
    <t xml:space="preserve">Utilisez ces valeurs comme référence. Adaptez-les à votre projet réel.</t>
  </si>
  <si>
    <t xml:space="preserve">Usage / Élément</t>
  </si>
  <si>
    <t xml:space="preserve">G (kN/m²)</t>
  </si>
  <si>
    <t xml:space="preserve">Q (kN/m²)</t>
  </si>
  <si>
    <t xml:space="preserve">Commentaire</t>
  </si>
  <si>
    <t xml:space="preserve">Source / Remarque</t>
  </si>
  <si>
    <t xml:space="preserve">Plancher logements (dalle + finitions + cloisons légères)</t>
  </si>
  <si>
    <t xml:space="preserve">Valeur moyenne courante</t>
  </si>
  <si>
    <t xml:space="preserve">BAEL / pratique</t>
  </si>
  <si>
    <t xml:space="preserve">Plancher logements (hourdis 16+4 + carrelage + cloisons)</t>
  </si>
  <si>
    <t xml:space="preserve">Très courant Afrique</t>
  </si>
  <si>
    <t xml:space="preserve">Pratique chantier</t>
  </si>
  <si>
    <t xml:space="preserve">Plancher bureaux</t>
  </si>
  <si>
    <t xml:space="preserve">Open space ou bureaux classiques</t>
  </si>
  <si>
    <t xml:space="preserve">Eurocode cat. B</t>
  </si>
  <si>
    <t xml:space="preserve">Plancher commerce / magasin</t>
  </si>
  <si>
    <t xml:space="preserve">Selon densité d’occupation</t>
  </si>
  <si>
    <t xml:space="preserve">Eurocode cat. D</t>
  </si>
  <si>
    <t xml:space="preserve">Salle de réunion / amphithéâtre</t>
  </si>
  <si>
    <t xml:space="preserve">Occupation dense</t>
  </si>
  <si>
    <t xml:space="preserve">Eurocode cat. C</t>
  </si>
  <si>
    <t xml:space="preserve">Archives / bibliothèque (rayonnages)</t>
  </si>
  <si>
    <t xml:space="preserve">Dimensionnant souvent</t>
  </si>
  <si>
    <t xml:space="preserve">À vérifier</t>
  </si>
  <si>
    <t xml:space="preserve">Toiture terrasse inaccessible</t>
  </si>
  <si>
    <t xml:space="preserve">Entretien + étanchéité</t>
  </si>
  <si>
    <t xml:space="preserve">Pratique</t>
  </si>
  <si>
    <t xml:space="preserve">Toiture terrasse accessible</t>
  </si>
  <si>
    <t xml:space="preserve">Usage piéton</t>
  </si>
  <si>
    <t xml:space="preserve">Balcon / loggia</t>
  </si>
  <si>
    <t xml:space="preserve">Selon garde-corps et usage</t>
  </si>
  <si>
    <t xml:space="preserve">À adapter</t>
  </si>
  <si>
    <t xml:space="preserve">Escalier (charge surfacique équivalente)</t>
  </si>
  <si>
    <t xml:space="preserve">Approximation</t>
  </si>
  <si>
    <t xml:space="preserve">Cloisons légères (surfacique équivalente)</t>
  </si>
  <si>
    <t xml:space="preserve">Déjà souvent inclus dans G plancher</t>
  </si>
  <si>
    <t xml:space="preserve">—</t>
  </si>
  <si>
    <t xml:space="preserve">Cloisons maçonnerie 10-15 cm (linéaire)</t>
  </si>
  <si>
    <t xml:space="preserve">2,5 à 4 kN/ml</t>
  </si>
  <si>
    <t xml:space="preserve">À convertir en surfacique si besoin</t>
  </si>
  <si>
    <t xml:space="preserve">CONSEIL PRATIQUE</t>
  </si>
  <si>
    <t xml:space="preserve">Pour un pré-dimensionnement rapide en Afrique francophone :
• Logements R+2 à R+4 → G = 4,5 à 5,5 kN/m²  |  Q = 1,5 à 2,0 kN/m²
• Bureaux → G = 5,0 kN/m²  |  Q = 2,5 à 3,5 kN/m²
Toujours vérifier les valeurs réglementaires locales et les charges réelles du projet.</t>
  </si>
  <si>
    <t xml:space="preserve">3. CALCUL DE LA SURFACE D’INFLUENCE</t>
  </si>
  <si>
    <t xml:space="preserve">SAISIE DES PORTÉES (cellules jaunes)</t>
  </si>
  <si>
    <t xml:space="preserve">Portée en X – Lx (m)</t>
  </si>
  <si>
    <t xml:space="preserve">Distance entre axes de poteaux (direction X)</t>
  </si>
  <si>
    <t xml:space="preserve">Portée en Y – Ly (m)</t>
  </si>
  <si>
    <t xml:space="preserve">Distance entre axes de poteaux (direction Y)</t>
  </si>
  <si>
    <t xml:space="preserve">TYPE DE POTEAU</t>
  </si>
  <si>
    <t xml:space="preserve">Type (choisir)</t>
  </si>
  <si>
    <t xml:space="preserve">Central</t>
  </si>
  <si>
    <t xml:space="preserve">Options : Central / Rive / Angle</t>
  </si>
  <si>
    <t xml:space="preserve">RÉSULTATS AUTOMATIQUES</t>
  </si>
  <si>
    <t xml:space="preserve">Surface d’influence – Poteau CENTRAL (m²)</t>
  </si>
  <si>
    <t xml:space="preserve">Formule : Lx × Ly  (approximation classique)</t>
  </si>
  <si>
    <t xml:space="preserve">Surface d’influence – Poteau de RIVE (m²)</t>
  </si>
  <si>
    <t xml:space="preserve">Approximation : moitié de la surface centrale</t>
  </si>
  <si>
    <t xml:space="preserve">Surface d’influence – Poteau d’ANGLE (m²)</t>
  </si>
  <si>
    <t xml:space="preserve">Approximation : quart de la surface centrale</t>
  </si>
  <si>
    <t xml:space="preserve">SURFACE RETENUE POUR LES CALCULS SUIVANTS</t>
  </si>
  <si>
    <t xml:space="preserve">Surface d’influence retenue S (m²)</t>
  </si>
  <si>
    <t xml:space="preserve">Cette valeur est utilisée dans la feuille 4</t>
  </si>
  <si>
    <t xml:space="preserve">EXPLICATION MÉTHODE</t>
  </si>
  <si>
    <t xml:space="preserve">Méthode simplifiée des surfaces d’influence (très utilisée en pré-dimensionnement) :
• Poteau central : on considère le rectangle formé par les mi-portées autour du poteau → S = Lx × Ly
• Poteau de rive : environ la moitié
• Poteau d’angle : environ le quart
Cette méthode néglige la rigidité relative des éléments. Pour un calcul précis, utiliser les lignes de rupture ou un logiciel EF.</t>
  </si>
  <si>
    <t xml:space="preserve">4. DESCENTE DE CHARGES – CUMUL ÉTAGE PAR ÉTAGE</t>
  </si>
  <si>
    <t xml:space="preserve">PARAMÈTRES GÉNÉRAUX</t>
  </si>
  <si>
    <t xml:space="preserve">Nombre de niveaux (étages + RDC)</t>
  </si>
  <si>
    <t xml:space="preserve">Ex. : R+2 = 3 niveaux</t>
  </si>
  <si>
    <t xml:space="preserve">Hauteur d’étage moyenne (m)</t>
  </si>
  <si>
    <t xml:space="preserve">Section du poteau b (m)</t>
  </si>
  <si>
    <t xml:space="preserve">Section du poteau h (m)</t>
  </si>
  <si>
    <t xml:space="preserve">Surface d’influence S (m²)</t>
  </si>
  <si>
    <t xml:space="preserve">Récupérée automatiquement de la feuille 3</t>
  </si>
  <si>
    <t xml:space="preserve">Poids propre poteau par niveau (kN)</t>
  </si>
  <si>
    <t xml:space="preserve">Section × hauteur × 25 kN/m³</t>
  </si>
  <si>
    <t xml:space="preserve">CHARGES PAR NIVEAU (saisir G et Q)</t>
  </si>
  <si>
    <t xml:space="preserve">Niveau</t>
  </si>
  <si>
    <t xml:space="preserve">Description</t>
  </si>
  <si>
    <t xml:space="preserve">G total niveau (kN)</t>
  </si>
  <si>
    <t xml:space="preserve">Q total niveau (kN)</t>
  </si>
  <si>
    <t xml:space="preserve">Poids propre poteau (kN)</t>
  </si>
  <si>
    <t xml:space="preserve">Toiture / Dernier niveau</t>
  </si>
  <si>
    <t xml:space="preserve">Étage courant 1</t>
  </si>
  <si>
    <t xml:space="preserve">Étage courant 2 / RDC</t>
  </si>
  <si>
    <t xml:space="preserve">Niveau 4 (si besoin)</t>
  </si>
  <si>
    <t xml:space="preserve">Niveau 5 (si besoin)</t>
  </si>
  <si>
    <t xml:space="preserve">CUMUL DES CHARGES (du haut vers le bas)</t>
  </si>
  <si>
    <t xml:space="preserve">G cumulé (kN)</t>
  </si>
  <si>
    <t xml:space="preserve">Q cumulé (kN)</t>
  </si>
  <si>
    <t xml:space="preserve">Poids propre cumulé (kN)</t>
  </si>
  <si>
    <t xml:space="preserve">G total + PP (kN)</t>
  </si>
  <si>
    <t xml:space="preserve">Remarque</t>
  </si>
  <si>
    <t xml:space="preserve">Niveau le plus haut</t>
  </si>
  <si>
    <t xml:space="preserve">Cumul jusqu’ici</t>
  </si>
  <si>
    <t xml:space="preserve">Cumul jusqu’ici (souvent RDC)</t>
  </si>
  <si>
    <t xml:space="preserve">Si 4 niveaux</t>
  </si>
  <si>
    <t xml:space="preserve">Si 5 niveaux</t>
  </si>
  <si>
    <t xml:space="preserve">RÉSULTAT FINAL AU PIED DU POTEAU (selon nombre de niveaux saisi)</t>
  </si>
  <si>
    <t xml:space="preserve">G total au pied (kN)</t>
  </si>
  <si>
    <t xml:space="preserve">Q total au pied (kN)</t>
  </si>
  <si>
    <t xml:space="preserve">Poids propre total poteaux (kN)</t>
  </si>
  <si>
    <t xml:space="preserve">NOTE : La dégression des charges d’exploitation (réduction pour multi-étages) n’est pas appliquée automatiquement ici pour rester simple. Vous pouvez la prendre en compte manuellement en réduisant Q sur les niveaux inférieurs.</t>
  </si>
  <si>
    <t xml:space="preserve">5. COMBINAISONS D’ACTIONS – ELU &amp; ELS</t>
  </si>
  <si>
    <t xml:space="preserve">RÉCUPÉRATION DES TOTAUX (feuille 4)</t>
  </si>
  <si>
    <t xml:space="preserve">G total au pied du poteau (kN)</t>
  </si>
  <si>
    <t xml:space="preserve">Q total au pied du poteau (kN)</t>
  </si>
  <si>
    <t xml:space="preserve">COEFFICIENTS (feuille 1)</t>
  </si>
  <si>
    <t xml:space="preserve">γG</t>
  </si>
  <si>
    <t xml:space="preserve">γQ</t>
  </si>
  <si>
    <t xml:space="preserve">RÉSULTATS DES COMBINAISONS</t>
  </si>
  <si>
    <t xml:space="preserve">Effort normal de service Nser (kN)</t>
  </si>
  <si>
    <t xml:space="preserve">Nser = G + Q</t>
  </si>
  <si>
    <t xml:space="preserve">Effort normal ultime Nu (kN) – ELU</t>
  </si>
  <si>
    <t xml:space="preserve">Nu = γG × G + γQ × Q   (combinaison fondamentale)</t>
  </si>
  <si>
    <t xml:space="preserve">SYNTHÈSE POUR DIMENSIONNEMENT</t>
  </si>
  <si>
    <t xml:space="preserve">Nu à retenir pour le poteau (kN)</t>
  </si>
  <si>
    <t xml:space="preserve">Valeur à utiliser pour le pré-dimensionnement du poteau et de la semelle</t>
  </si>
  <si>
    <t xml:space="preserve">RAPPEL FORMULES</t>
  </si>
  <si>
    <t xml:space="preserve">• ELS (État Limite de Service) : Nser = G + Q
• ELU (État Limite Ultime) – combinaison fondamentale : Nu = 1,35 G + 1,50 Q
Cette combinaison est la plus courante pour les charges gravitaires en pré-dimensionnement.</t>
  </si>
  <si>
    <t xml:space="preserve">6. EXEMPLE COMMENTÉ – BÂTIMENT R+2 BUREAUX</t>
  </si>
  <si>
    <t xml:space="preserve">Données de l’exemple</t>
  </si>
  <si>
    <t xml:space="preserve">• Bâtiment R+2 (3 niveaux) – Usage bureaux</t>
  </si>
  <si>
    <t xml:space="preserve">• Trame : 5,00 m × 6,00 m → Surface d’influence poteau central = 30 m²</t>
  </si>
  <si>
    <t xml:space="preserve">• G plancher courant = 5,0 kN/m²   |   Q = 2,5 kN/m²</t>
  </si>
  <si>
    <t xml:space="preserve">• Toiture : G = 3,5 kN/m²   |   Q = 0,8 kN/m²</t>
  </si>
  <si>
    <t xml:space="preserve">• Poteau 30 × 30 cm   |   Hauteur d’étage = 3,00 m</t>
  </si>
  <si>
    <t xml:space="preserve">• Poids propre poteau par niveau ≈ 0,30 × 0,30 × 3,00 × 25 = 6,75 kN</t>
  </si>
  <si>
    <t xml:space="preserve">Résultats approximatifs obtenus avec ce fichier :</t>
  </si>
  <si>
    <t xml:space="preserve">• G total au pied ≈ 5×30 + 5×30 + 3,5×30 + 3×6,75 ≈ 475 kN</t>
  </si>
  <si>
    <t xml:space="preserve">• Q total au pied ≈ 2,5×30 + 2,5×30 + 0,8×30 ≈ 174 kN</t>
  </si>
  <si>
    <t xml:space="preserve">• Nser ≈ 649 kN</t>
  </si>
  <si>
    <t xml:space="preserve">• Nu (ELU) ≈ 1,35×475 + 1,5×174 ≈ 902 kN</t>
  </si>
  <si>
    <t xml:space="preserve">Ce Nu ≈ 900 kN permet ensuite de pré-dimensionner le poteau et la semelle.</t>
  </si>
  <si>
    <t xml:space="preserve">Dans la pratique, on arrondit souvent et on vérifie l’élancement et le ferraillage.</t>
  </si>
  <si>
    <t xml:space="preserve">Comment reproduire cet exemple dans le fichier :</t>
  </si>
  <si>
    <t xml:space="preserve">1. Feuille 3 → Lx=5, Ly=6, Type=Central</t>
  </si>
  <si>
    <t xml:space="preserve">2. Feuille 4 → Nombre de niveaux=3, hauteur=3, section 0,30×0,30</t>
  </si>
  <si>
    <t xml:space="preserve">3. Saisir G et Q des 3 niveaux comme indiqué ci-dessus</t>
  </si>
  <si>
    <t xml:space="preserve">4. Lire les résultats dans la feuille 5</t>
  </si>
  <si>
    <t xml:space="preserve">7. LES 12 ERREURS LES PLUS FRÉQUENTES (ET COÛTEUSES)</t>
  </si>
  <si>
    <t xml:space="preserve">N°</t>
  </si>
  <si>
    <t xml:space="preserve">Erreur fréquente</t>
  </si>
  <si>
    <t xml:space="preserve">Comment l’éviter</t>
  </si>
  <si>
    <t xml:space="preserve">1</t>
  </si>
  <si>
    <t xml:space="preserve">Oublier le poids propre des poteaux</t>
  </si>
  <si>
    <t xml:space="preserve">Ajouter systématiquement section × hauteur × 25 kN/m³ à chaque niveau</t>
  </si>
  <si>
    <t xml:space="preserve">2</t>
  </si>
  <si>
    <t xml:space="preserve">Surface d’influence trop optimiste</t>
  </si>
  <si>
    <t xml:space="preserve">Toujours vérifier les portées réelles et le type de poteau (central/rive/angle)</t>
  </si>
  <si>
    <t xml:space="preserve">3</t>
  </si>
  <si>
    <t xml:space="preserve">Ne pas appliquer de dégression des Q</t>
  </si>
  <si>
    <t xml:space="preserve">Sur R+3 et plus, la réglementation permet souvent de réduire les charges d’exploitation des niveaux inférieurs</t>
  </si>
  <si>
    <t xml:space="preserve">4</t>
  </si>
  <si>
    <t xml:space="preserve">Utiliser le même Q partout</t>
  </si>
  <si>
    <t xml:space="preserve">Adapter Q à l’usage réel de chaque niveau (toiture ≠ bureaux ≠ archives)</t>
  </si>
  <si>
    <t xml:space="preserve">5</t>
  </si>
  <si>
    <t xml:space="preserve">Confondre G et Q</t>
  </si>
  <si>
    <t xml:space="preserve">G = permanent (toujours là) – Q = variable (peut être absent)</t>
  </si>
  <si>
    <t xml:space="preserve">6</t>
  </si>
  <si>
    <t xml:space="preserve">Oublier les coefficients 1,35 / 1,50</t>
  </si>
  <si>
    <t xml:space="preserve">Nu = 1,35G + 1,5Q est la base du dimensionnement à l’ELU</t>
  </si>
  <si>
    <t xml:space="preserve">7</t>
  </si>
  <si>
    <t xml:space="preserve">Prendre un fichier Excel comme note de calcul officielle</t>
  </si>
  <si>
    <t xml:space="preserve">Ce fichier est un outil pédagogique / pré-dimensionnement uniquement</t>
  </si>
  <si>
    <t xml:space="preserve">8</t>
  </si>
  <si>
    <t xml:space="preserve">Négliger les charges de cloisons</t>
  </si>
  <si>
    <t xml:space="preserve">Les cloisons lourdes doivent être intégrées dans G ou ajoutées en linéaire</t>
  </si>
  <si>
    <t xml:space="preserve">9</t>
  </si>
  <si>
    <t xml:space="preserve">Ignorer les balcons et encorbellements</t>
  </si>
  <si>
    <t xml:space="preserve">Ils ajoutent des charges et des moments supplémentaires</t>
  </si>
  <si>
    <t xml:space="preserve">10</t>
  </si>
  <si>
    <t xml:space="preserve">Utiliser un σsol trop élevé pour la semelle</t>
  </si>
  <si>
    <t xml:space="preserve">Toujours se baser sur une étude de sol réelle</t>
  </si>
  <si>
    <t xml:space="preserve">11</t>
  </si>
  <si>
    <t xml:space="preserve">Ne pas vérifier l’élancement du poteau</t>
  </si>
  <si>
    <t xml:space="preserve">Un poteau trop élancé flambera même si la section d’acier est correcte</t>
  </si>
  <si>
    <t xml:space="preserve">12</t>
  </si>
  <si>
    <t xml:space="preserve">Copier un ancien fichier sans vérifier les hypothèses</t>
  </si>
  <si>
    <t xml:space="preserve">Toujours contrôler les coefficients, densités et charges avant utilisation</t>
  </si>
  <si>
    <t xml:space="preserve">8. FAQ &amp; DONNÉES DE RÉFÉRENCE</t>
  </si>
  <si>
    <t xml:space="preserve">QUESTIONS FRÉQUENTES</t>
  </si>
  <si>
    <t xml:space="preserve">Q :</t>
  </si>
  <si>
    <t xml:space="preserve">Ce calculateur est-il conforme au BAEL ou à l’Eurocode ?</t>
  </si>
  <si>
    <t xml:space="preserve">R :</t>
  </si>
  <si>
    <t xml:space="preserve">Il suit une logique BAEL simplifiée très utilisée en Afrique francophone, avec les coefficients classiques 1,35 / 1,50. Ce n’est pas un calcul Eurocode 2 complet.</t>
  </si>
  <si>
    <t xml:space="preserve">Puis-je l’utiliser pour une note de calcul officielle ?</t>
  </si>
  <si>
    <t xml:space="preserve">Non. C’est un outil de pré-dimensionnement et pédagogique. Toute note de calcul définitive doit être établie et signée par un ingénieur habilité.</t>
  </si>
  <si>
    <t xml:space="preserve">Comment prendre en compte la dégression des charges d’exploitation ?</t>
  </si>
  <si>
    <t xml:space="preserve">Réduisez manuellement les valeurs Q des niveaux inférieurs selon la réglementation applicable (ex. : coefficients 1,0 / 0,9 / 0,8…).</t>
  </si>
  <si>
    <t xml:space="preserve">Le fichier gère-t-il les poteaux de rive et d’angle ?</t>
  </si>
  <si>
    <t xml:space="preserve">Oui, via le choix du type dans la feuille 3 (Surface d’influence).</t>
  </si>
  <si>
    <t xml:space="preserve">Puis-je modifier les coefficients γG et γQ ?</t>
  </si>
  <si>
    <t xml:space="preserve">Oui, dans la feuille 1. Hypothèses. Les valeurs par défaut 1,35 et 1,50 sont les plus courantes.</t>
  </si>
  <si>
    <t xml:space="preserve">DONNÉES CHIFFRÉES UTILES 2025-2026</t>
  </si>
  <si>
    <t xml:space="preserve">Poids volumique béton armé courant</t>
  </si>
  <si>
    <t xml:space="preserve">24 à 25 kN/m³</t>
  </si>
  <si>
    <t xml:space="preserve">Poids volumique acier</t>
  </si>
  <si>
    <t xml:space="preserve">78,5 kN/m³</t>
  </si>
  <si>
    <t xml:space="preserve">Charge d’exploitation logements (cat. A)</t>
  </si>
  <si>
    <t xml:space="preserve">1,5 à 2,0 kN/m²</t>
  </si>
  <si>
    <t xml:space="preserve">Charge d’exploitation bureaux (cat. B)</t>
  </si>
  <si>
    <t xml:space="preserve">2,5 à 4,0 kN/m²</t>
  </si>
  <si>
    <t xml:space="preserve">Combinaison ELU fondamentale courante</t>
  </si>
  <si>
    <t xml:space="preserve">1,35 G + 1,50 Q</t>
  </si>
</sst>
</file>

<file path=xl/styles.xml><?xml version="1.0" encoding="utf-8"?>
<styleSheet xmlns="http://schemas.openxmlformats.org/spreadsheetml/2006/main">
  <numFmts count="3">
    <numFmt numFmtId="164" formatCode="General"/>
    <numFmt numFmtId="165" formatCode="0.0"/>
    <numFmt numFmtId="166" formatCode="0.00"/>
  </numFmts>
  <fonts count="19">
    <font>
      <sz val="11"/>
      <color theme="1"/>
      <name val="Calibri"/>
      <family val="2"/>
      <charset val="1"/>
    </font>
    <font>
      <sz val="10"/>
      <name val="Arial"/>
      <family val="0"/>
    </font>
    <font>
      <sz val="10"/>
      <name val="Arial"/>
      <family val="0"/>
    </font>
    <font>
      <sz val="10"/>
      <name val="Arial"/>
      <family val="0"/>
    </font>
    <font>
      <b val="true"/>
      <sz val="18"/>
      <color rgb="FF1F4E79"/>
      <name val="Arial"/>
      <family val="0"/>
      <charset val="1"/>
    </font>
    <font>
      <i val="true"/>
      <sz val="11"/>
      <color rgb="FF666666"/>
      <name val="Arial"/>
      <family val="0"/>
      <charset val="1"/>
    </font>
    <font>
      <b val="true"/>
      <sz val="12"/>
      <color rgb="FF1F4E79"/>
      <name val="Arial"/>
      <family val="0"/>
      <charset val="1"/>
    </font>
    <font>
      <sz val="10"/>
      <name val="Arial"/>
      <family val="0"/>
      <charset val="1"/>
    </font>
    <font>
      <sz val="10"/>
      <color rgb="FF0000FF"/>
      <name val="Arial"/>
      <family val="0"/>
      <charset val="1"/>
    </font>
    <font>
      <b val="true"/>
      <sz val="10"/>
      <color rgb="FF006600"/>
      <name val="Arial"/>
      <family val="0"/>
      <charset val="1"/>
    </font>
    <font>
      <i val="true"/>
      <sz val="9"/>
      <name val="Arial"/>
      <family val="0"/>
      <charset val="1"/>
    </font>
    <font>
      <b val="true"/>
      <sz val="14"/>
      <color rgb="FFFFFFFF"/>
      <name val="Arial"/>
      <family val="0"/>
      <charset val="1"/>
    </font>
    <font>
      <sz val="9"/>
      <name val="Arial"/>
      <family val="0"/>
      <charset val="1"/>
    </font>
    <font>
      <i val="true"/>
      <sz val="9"/>
      <color rgb="FF666666"/>
      <name val="Arial"/>
      <family val="0"/>
      <charset val="1"/>
    </font>
    <font>
      <b val="true"/>
      <sz val="9"/>
      <color rgb="FFFFFFFF"/>
      <name val="Arial"/>
      <family val="0"/>
      <charset val="1"/>
    </font>
    <font>
      <i val="true"/>
      <sz val="9"/>
      <color rgb="FFC00000"/>
      <name val="Arial"/>
      <family val="0"/>
      <charset val="1"/>
    </font>
    <font>
      <b val="true"/>
      <sz val="12"/>
      <color rgb="FFC00000"/>
      <name val="Arial"/>
      <family val="0"/>
      <charset val="1"/>
    </font>
    <font>
      <b val="true"/>
      <sz val="10"/>
      <name val="Arial"/>
      <family val="0"/>
      <charset val="1"/>
    </font>
    <font>
      <sz val="9"/>
      <color rgb="FF006600"/>
      <name val="Arial"/>
      <family val="0"/>
      <charset val="1"/>
    </font>
  </fonts>
  <fills count="8">
    <fill>
      <patternFill patternType="none"/>
    </fill>
    <fill>
      <patternFill patternType="gray125"/>
    </fill>
    <fill>
      <patternFill patternType="solid">
        <fgColor rgb="FFFFFF99"/>
        <bgColor rgb="FFFCE4D6"/>
      </patternFill>
    </fill>
    <fill>
      <patternFill patternType="solid">
        <fgColor rgb="FFC6EFCE"/>
        <bgColor rgb="FFDDEBF7"/>
      </patternFill>
    </fill>
    <fill>
      <patternFill patternType="solid">
        <fgColor rgb="FFDDEBF7"/>
        <bgColor rgb="FFF2F2F2"/>
      </patternFill>
    </fill>
    <fill>
      <patternFill patternType="solid">
        <fgColor rgb="FF1F4E79"/>
        <bgColor rgb="FF003366"/>
      </patternFill>
    </fill>
    <fill>
      <patternFill patternType="solid">
        <fgColor rgb="FFFCE4D6"/>
        <bgColor rgb="FFF2F2F2"/>
      </patternFill>
    </fill>
    <fill>
      <patternFill patternType="solid">
        <fgColor rgb="FFF2F2F2"/>
        <bgColor rgb="FFDDEBF7"/>
      </patternFill>
    </fill>
  </fills>
  <borders count="2">
    <border diagonalUp="false" diagonalDown="false">
      <left/>
      <right/>
      <top/>
      <bottom/>
      <diagonal/>
    </border>
    <border diagonalUp="false" diagonalDown="false">
      <left style="thin">
        <color rgb="FFB0B0B0"/>
      </left>
      <right style="thin">
        <color rgb="FFB0B0B0"/>
      </right>
      <top style="thin">
        <color rgb="FFB0B0B0"/>
      </top>
      <bottom style="thin">
        <color rgb="FFB0B0B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true" applyAlignment="true" applyProtection="false">
      <alignment horizontal="center" vertical="center"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4" fontId="8" fillId="2"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9" fillId="3" borderId="0" xfId="0" applyFont="true" applyBorder="false" applyAlignment="false" applyProtection="false">
      <alignment horizontal="general" vertical="bottom" textRotation="0" wrapText="false" indent="0" shrinkToFit="false"/>
      <protection locked="true" hidden="false"/>
    </xf>
    <xf numFmtId="164" fontId="0" fillId="4"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true" applyAlignment="true" applyProtection="false">
      <alignment horizontal="left" vertical="center" textRotation="0" wrapText="true" indent="0" shrinkToFit="false"/>
      <protection locked="true" hidden="false"/>
    </xf>
    <xf numFmtId="164" fontId="10" fillId="0" borderId="0" xfId="0" applyFont="true" applyBorder="tru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11" fillId="5" borderId="0" xfId="0" applyFont="true" applyBorder="true" applyAlignment="false" applyProtection="false">
      <alignment horizontal="general" vertical="bottom" textRotation="0" wrapText="false" indent="0" shrinkToFit="false"/>
      <protection locked="true" hidden="false"/>
    </xf>
    <xf numFmtId="164" fontId="12" fillId="0" borderId="0" xfId="0" applyFont="true" applyBorder="true" applyAlignment="true" applyProtection="false">
      <alignment horizontal="left" vertical="center" textRotation="0" wrapText="tru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1" fillId="5" borderId="0" xfId="0" applyFont="true" applyBorder="fals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left" vertical="center" textRotation="0" wrapText="true" indent="0" shrinkToFit="false"/>
      <protection locked="true" hidden="false"/>
    </xf>
    <xf numFmtId="165" fontId="7" fillId="0"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6" fontId="8" fillId="2" borderId="0" xfId="0" applyFont="true" applyBorder="false" applyAlignment="false" applyProtection="false">
      <alignment horizontal="general" vertical="bottom" textRotation="0" wrapText="false" indent="0" shrinkToFit="false"/>
      <protection locked="true" hidden="false"/>
    </xf>
    <xf numFmtId="166" fontId="9" fillId="3" borderId="0" xfId="0" applyFont="true" applyBorder="false" applyAlignment="false" applyProtection="false">
      <alignment horizontal="general" vertical="bottom" textRotation="0" wrapText="false" indent="0" shrinkToFit="false"/>
      <protection locked="true" hidden="false"/>
    </xf>
    <xf numFmtId="164" fontId="14" fillId="5" borderId="1" xfId="0" applyFont="true" applyBorder="true" applyAlignment="true" applyProtection="false">
      <alignment horizontal="center" vertical="center" textRotation="0" wrapText="tru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left" vertical="center" textRotation="0" wrapText="true" indent="0" shrinkToFit="false"/>
      <protection locked="true" hidden="false"/>
    </xf>
    <xf numFmtId="165" fontId="8" fillId="2" borderId="1" xfId="0" applyFont="true" applyBorder="true" applyAlignment="false" applyProtection="false">
      <alignment horizontal="general" vertical="bottom" textRotation="0" wrapText="false" indent="0" shrinkToFit="false"/>
      <protection locked="true" hidden="false"/>
    </xf>
    <xf numFmtId="166" fontId="9" fillId="3"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center" textRotation="0" wrapText="true" indent="0" shrinkToFit="false"/>
      <protection locked="true" hidden="false"/>
    </xf>
    <xf numFmtId="166" fontId="9" fillId="3" borderId="1" xfId="0" applyFont="true" applyBorder="true" applyAlignment="true" applyProtection="false">
      <alignment horizontal="center" vertical="center" textRotation="0" wrapText="true" indent="0" shrinkToFit="false"/>
      <protection locked="true" hidden="false"/>
    </xf>
    <xf numFmtId="164" fontId="15" fillId="0" borderId="0" xfId="0" applyFont="true" applyBorder="true" applyAlignment="false" applyProtection="false">
      <alignment horizontal="general" vertical="bottom" textRotation="0" wrapText="false" indent="0" shrinkToFit="false"/>
      <protection locked="true" hidden="false"/>
    </xf>
    <xf numFmtId="166" fontId="16" fillId="6" borderId="0" xfId="0" applyFont="true" applyBorder="false" applyAlignment="false" applyProtection="false">
      <alignment horizontal="general" vertical="bottom" textRotation="0" wrapText="false" indent="0" shrinkToFit="false"/>
      <protection locked="true" hidden="false"/>
    </xf>
    <xf numFmtId="164" fontId="11" fillId="5" borderId="1" xfId="0" applyFont="true" applyBorder="true" applyAlignment="true" applyProtection="false">
      <alignment horizontal="center" vertical="center" textRotation="0" wrapText="true" indent="0" shrinkToFit="false"/>
      <protection locked="true" hidden="false"/>
    </xf>
    <xf numFmtId="164" fontId="0" fillId="7" borderId="1" xfId="0" applyFont="true" applyBorder="true" applyAlignment="true" applyProtection="false">
      <alignment horizontal="center" vertical="center" textRotation="0" wrapText="true" indent="0" shrinkToFit="false"/>
      <protection locked="true" hidden="false"/>
    </xf>
    <xf numFmtId="164" fontId="0" fillId="7" borderId="1" xfId="0" applyFont="true" applyBorder="true" applyAlignment="false" applyProtection="false">
      <alignment horizontal="general" vertical="bottom" textRotation="0" wrapText="false" indent="0" shrinkToFit="false"/>
      <protection locked="true" hidden="false"/>
    </xf>
    <xf numFmtId="164" fontId="0" fillId="7" borderId="1" xfId="0" applyFont="true" applyBorder="true" applyAlignment="true" applyProtection="false">
      <alignment horizontal="left" vertical="center" textRotation="0" wrapText="tru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true" applyAlignment="false" applyProtection="false">
      <alignment horizontal="general" vertical="bottom"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C00000"/>
      <rgbColor rgb="FF00FF00"/>
      <rgbColor rgb="FF0000FF"/>
      <rgbColor rgb="FFFFFF00"/>
      <rgbColor rgb="FFFF00FF"/>
      <rgbColor rgb="FF00FFFF"/>
      <rgbColor rgb="FF800000"/>
      <rgbColor rgb="FF006600"/>
      <rgbColor rgb="FF000080"/>
      <rgbColor rgb="FF808000"/>
      <rgbColor rgb="FF800080"/>
      <rgbColor rgb="FF008080"/>
      <rgbColor rgb="FFB0B0B0"/>
      <rgbColor rgb="FF808080"/>
      <rgbColor rgb="FF9999FF"/>
      <rgbColor rgb="FF993366"/>
      <rgbColor rgb="FFF2F2F2"/>
      <rgbColor rgb="FFDD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CE4D6"/>
      <rgbColor rgb="FF3366FF"/>
      <rgbColor rgb="FF33CCCC"/>
      <rgbColor rgb="FF99CC00"/>
      <rgbColor rgb="FFFFCC00"/>
      <rgbColor rgb="FFFF9900"/>
      <rgbColor rgb="FFFF6600"/>
      <rgbColor rgb="FF666666"/>
      <rgbColor rgb="FF969696"/>
      <rgbColor rgb="FF003366"/>
      <rgbColor rgb="FF339966"/>
      <rgbColor rgb="FF003300"/>
      <rgbColor rgb="FF333300"/>
      <rgbColor rgb="FF993300"/>
      <rgbColor rgb="FF993366"/>
      <rgbColor rgb="FF1F4E7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8"/>
    <col collapsed="false" customWidth="true" hidden="false" outlineLevel="0" max="2" min="2" style="0" width="45"/>
    <col collapsed="false" customWidth="true" hidden="false" outlineLevel="0" max="7" min="3" style="0" width="18"/>
  </cols>
  <sheetData>
    <row r="1" customFormat="false" ht="22.05" hidden="false" customHeight="true" outlineLevel="0" collapsed="false">
      <c r="A1" s="1" t="s">
        <v>0</v>
      </c>
      <c r="B1" s="1"/>
      <c r="C1" s="1"/>
      <c r="D1" s="1"/>
      <c r="E1" s="1"/>
      <c r="F1" s="1"/>
      <c r="G1" s="1"/>
    </row>
    <row r="2" customFormat="false" ht="15" hidden="false" customHeight="true" outlineLevel="0" collapsed="false">
      <c r="A2" s="2" t="s">
        <v>1</v>
      </c>
      <c r="B2" s="2"/>
      <c r="C2" s="2"/>
      <c r="D2" s="2"/>
      <c r="E2" s="2"/>
      <c r="F2" s="2"/>
      <c r="G2" s="2"/>
    </row>
    <row r="4" customFormat="false" ht="15" hidden="false" customHeight="false" outlineLevel="0" collapsed="false">
      <c r="A4" s="3" t="s">
        <v>2</v>
      </c>
    </row>
    <row r="5" customFormat="false" ht="15" hidden="false" customHeight="false" outlineLevel="0" collapsed="false">
      <c r="A5" s="4" t="s">
        <v>3</v>
      </c>
      <c r="B5" s="4"/>
      <c r="C5" s="4"/>
      <c r="D5" s="4"/>
      <c r="E5" s="4"/>
      <c r="F5" s="4"/>
      <c r="G5" s="4"/>
    </row>
    <row r="6" customFormat="false" ht="15" hidden="false" customHeight="false" outlineLevel="0" collapsed="false">
      <c r="A6" s="4" t="s">
        <v>4</v>
      </c>
      <c r="B6" s="4"/>
      <c r="C6" s="4"/>
      <c r="D6" s="4"/>
      <c r="E6" s="4"/>
      <c r="F6" s="4"/>
      <c r="G6" s="4"/>
    </row>
    <row r="7" customFormat="false" ht="15" hidden="false" customHeight="false" outlineLevel="0" collapsed="false">
      <c r="A7" s="4" t="s">
        <v>5</v>
      </c>
      <c r="B7" s="4"/>
      <c r="C7" s="4"/>
      <c r="D7" s="4"/>
      <c r="E7" s="4"/>
      <c r="F7" s="4"/>
      <c r="G7" s="4"/>
    </row>
    <row r="8" customFormat="false" ht="15" hidden="false" customHeight="false" outlineLevel="0" collapsed="false">
      <c r="A8" s="4" t="s">
        <v>6</v>
      </c>
      <c r="B8" s="4"/>
      <c r="C8" s="4"/>
      <c r="D8" s="4"/>
      <c r="E8" s="4"/>
      <c r="F8" s="4"/>
      <c r="G8" s="4"/>
    </row>
    <row r="9" customFormat="false" ht="15" hidden="false" customHeight="false" outlineLevel="0" collapsed="false">
      <c r="A9" s="4" t="s">
        <v>7</v>
      </c>
      <c r="B9" s="4"/>
      <c r="C9" s="4"/>
      <c r="D9" s="4"/>
      <c r="E9" s="4"/>
      <c r="F9" s="4"/>
      <c r="G9" s="4"/>
    </row>
    <row r="10" customFormat="false" ht="15" hidden="false" customHeight="false" outlineLevel="0" collapsed="false">
      <c r="A10" s="4" t="s">
        <v>8</v>
      </c>
      <c r="B10" s="4"/>
      <c r="C10" s="4"/>
      <c r="D10" s="4"/>
      <c r="E10" s="4"/>
      <c r="F10" s="4"/>
      <c r="G10" s="4"/>
    </row>
    <row r="11" customFormat="false" ht="15" hidden="false" customHeight="false" outlineLevel="0" collapsed="false">
      <c r="A11" s="4" t="s">
        <v>9</v>
      </c>
      <c r="B11" s="4"/>
      <c r="C11" s="4"/>
      <c r="D11" s="4"/>
      <c r="E11" s="4"/>
      <c r="F11" s="4"/>
      <c r="G11" s="4"/>
    </row>
    <row r="13" customFormat="false" ht="15" hidden="false" customHeight="false" outlineLevel="0" collapsed="false">
      <c r="A13" s="3" t="s">
        <v>10</v>
      </c>
    </row>
    <row r="14" customFormat="false" ht="15" hidden="false" customHeight="false" outlineLevel="0" collapsed="false">
      <c r="A14" s="5" t="s">
        <v>11</v>
      </c>
      <c r="B14" s="6" t="s">
        <v>12</v>
      </c>
    </row>
    <row r="15" customFormat="false" ht="15" hidden="false" customHeight="false" outlineLevel="0" collapsed="false">
      <c r="A15" s="7" t="s">
        <v>13</v>
      </c>
      <c r="B15" s="6" t="s">
        <v>14</v>
      </c>
    </row>
    <row r="16" customFormat="false" ht="15" hidden="false" customHeight="false" outlineLevel="0" collapsed="false">
      <c r="A16" s="8" t="s">
        <v>15</v>
      </c>
      <c r="B16" s="6" t="s">
        <v>16</v>
      </c>
    </row>
    <row r="18" customFormat="false" ht="15" hidden="false" customHeight="false" outlineLevel="0" collapsed="false">
      <c r="A18" s="3" t="s">
        <v>17</v>
      </c>
    </row>
    <row r="19" customFormat="false" ht="15" hidden="false" customHeight="true" outlineLevel="0" collapsed="false">
      <c r="A19" s="9" t="s">
        <v>18</v>
      </c>
      <c r="B19" s="9"/>
      <c r="C19" s="9"/>
      <c r="D19" s="9"/>
      <c r="E19" s="9"/>
      <c r="F19" s="9"/>
      <c r="G19" s="9"/>
    </row>
    <row r="20" customFormat="false" ht="15" hidden="false" customHeight="false" outlineLevel="0" collapsed="false">
      <c r="A20" s="9"/>
      <c r="B20" s="9"/>
      <c r="C20" s="9"/>
      <c r="D20" s="9"/>
      <c r="E20" s="9"/>
      <c r="F20" s="9"/>
      <c r="G20" s="9"/>
    </row>
    <row r="21" customFormat="false" ht="15" hidden="false" customHeight="false" outlineLevel="0" collapsed="false">
      <c r="A21" s="9"/>
      <c r="B21" s="9"/>
      <c r="C21" s="9"/>
      <c r="D21" s="9"/>
      <c r="E21" s="9"/>
      <c r="F21" s="9"/>
      <c r="G21" s="9"/>
    </row>
    <row r="23" customFormat="false" ht="15" hidden="false" customHeight="false" outlineLevel="0" collapsed="false">
      <c r="A23" s="3" t="s">
        <v>19</v>
      </c>
    </row>
    <row r="24" customFormat="false" ht="15" hidden="false" customHeight="false" outlineLevel="0" collapsed="false">
      <c r="A24" s="0" t="s">
        <v>20</v>
      </c>
      <c r="B24" s="0" t="s">
        <v>21</v>
      </c>
    </row>
    <row r="25" customFormat="false" ht="15" hidden="false" customHeight="false" outlineLevel="0" collapsed="false">
      <c r="A25" s="0" t="s">
        <v>22</v>
      </c>
      <c r="B25" s="5" t="s">
        <v>23</v>
      </c>
    </row>
    <row r="26" customFormat="false" ht="15" hidden="false" customHeight="false" outlineLevel="0" collapsed="false">
      <c r="A26" s="0" t="s">
        <v>24</v>
      </c>
      <c r="B26" s="5" t="s">
        <v>25</v>
      </c>
    </row>
    <row r="27" customFormat="false" ht="15" hidden="false" customHeight="false" outlineLevel="0" collapsed="false">
      <c r="A27" s="0" t="s">
        <v>26</v>
      </c>
      <c r="B27" s="0" t="s">
        <v>27</v>
      </c>
    </row>
    <row r="29" customFormat="false" ht="15" hidden="false" customHeight="false" outlineLevel="0" collapsed="false">
      <c r="A29" s="3" t="s">
        <v>28</v>
      </c>
    </row>
    <row r="30" customFormat="false" ht="15" hidden="false" customHeight="false" outlineLevel="0" collapsed="false">
      <c r="A30" s="10" t="s">
        <v>29</v>
      </c>
      <c r="B30" s="10"/>
      <c r="C30" s="10"/>
      <c r="D30" s="10"/>
      <c r="E30" s="10"/>
      <c r="F30" s="10"/>
      <c r="G30" s="10"/>
    </row>
  </sheetData>
  <mergeCells count="11">
    <mergeCell ref="A1:G1"/>
    <mergeCell ref="A2:G2"/>
    <mergeCell ref="A5:G5"/>
    <mergeCell ref="A6:G6"/>
    <mergeCell ref="A7:G7"/>
    <mergeCell ref="A8:G8"/>
    <mergeCell ref="A9:G9"/>
    <mergeCell ref="A10:G10"/>
    <mergeCell ref="A11:G11"/>
    <mergeCell ref="A19:G21"/>
    <mergeCell ref="A30:G3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
    <col collapsed="false" customWidth="true" hidden="false" outlineLevel="0" max="2" min="2" style="0" width="22"/>
    <col collapsed="false" customWidth="true" hidden="false" outlineLevel="0" max="3" min="3" style="0" width="45"/>
    <col collapsed="false" customWidth="true" hidden="false" outlineLevel="0" max="5" min="4" style="0" width="22"/>
  </cols>
  <sheetData>
    <row r="1" customFormat="false" ht="22.05" hidden="false" customHeight="false" outlineLevel="0" collapsed="false">
      <c r="A1" s="11" t="s">
        <v>30</v>
      </c>
      <c r="B1" s="11"/>
      <c r="C1" s="11"/>
      <c r="D1" s="11"/>
      <c r="E1" s="11"/>
    </row>
    <row r="3" customFormat="false" ht="17.35" hidden="false" customHeight="false" outlineLevel="0" collapsed="false">
      <c r="A3" s="12" t="s">
        <v>31</v>
      </c>
      <c r="B3" s="12"/>
      <c r="C3" s="12"/>
    </row>
    <row r="4" customFormat="false" ht="15" hidden="false" customHeight="false" outlineLevel="0" collapsed="false">
      <c r="A4" s="0" t="s">
        <v>32</v>
      </c>
      <c r="B4" s="5" t="n">
        <v>1.35</v>
      </c>
      <c r="C4" s="6" t="s">
        <v>33</v>
      </c>
    </row>
    <row r="5" customFormat="false" ht="15" hidden="false" customHeight="false" outlineLevel="0" collapsed="false">
      <c r="A5" s="0" t="s">
        <v>34</v>
      </c>
      <c r="B5" s="5" t="n">
        <v>1.5</v>
      </c>
      <c r="C5" s="6" t="s">
        <v>35</v>
      </c>
    </row>
    <row r="7" customFormat="false" ht="17.35" hidden="false" customHeight="false" outlineLevel="0" collapsed="false">
      <c r="A7" s="12" t="s">
        <v>36</v>
      </c>
      <c r="B7" s="12"/>
      <c r="C7" s="12"/>
    </row>
    <row r="8" customFormat="false" ht="15" hidden="false" customHeight="false" outlineLevel="0" collapsed="false">
      <c r="A8" s="0" t="s">
        <v>37</v>
      </c>
      <c r="B8" s="5" t="n">
        <v>25</v>
      </c>
      <c r="C8" s="6" t="s">
        <v>38</v>
      </c>
    </row>
    <row r="9" customFormat="false" ht="15" hidden="false" customHeight="false" outlineLevel="0" collapsed="false">
      <c r="A9" s="0" t="s">
        <v>39</v>
      </c>
      <c r="B9" s="5" t="n">
        <v>24</v>
      </c>
    </row>
    <row r="10" customFormat="false" ht="15" hidden="false" customHeight="false" outlineLevel="0" collapsed="false">
      <c r="A10" s="0" t="s">
        <v>40</v>
      </c>
      <c r="B10" s="5" t="n">
        <v>78.5</v>
      </c>
    </row>
    <row r="12" customFormat="false" ht="17.35" hidden="false" customHeight="false" outlineLevel="0" collapsed="false">
      <c r="A12" s="12" t="s">
        <v>41</v>
      </c>
      <c r="B12" s="12"/>
      <c r="C12" s="12"/>
    </row>
    <row r="13" customFormat="false" ht="15" hidden="false" customHeight="false" outlineLevel="0" collapsed="false">
      <c r="A13" s="0" t="s">
        <v>42</v>
      </c>
      <c r="B13" s="5" t="s">
        <v>43</v>
      </c>
    </row>
    <row r="14" customFormat="false" ht="15" hidden="false" customHeight="false" outlineLevel="0" collapsed="false">
      <c r="A14" s="0" t="s">
        <v>44</v>
      </c>
      <c r="B14" s="5" t="s">
        <v>45</v>
      </c>
    </row>
    <row r="15" customFormat="false" ht="15" hidden="false" customHeight="false" outlineLevel="0" collapsed="false">
      <c r="A15" s="0" t="s">
        <v>46</v>
      </c>
      <c r="B15" s="5" t="s">
        <v>47</v>
      </c>
    </row>
    <row r="17" customFormat="false" ht="15" hidden="false" customHeight="false" outlineLevel="0" collapsed="false">
      <c r="A17" s="3" t="s">
        <v>48</v>
      </c>
    </row>
    <row r="18" customFormat="false" ht="15" hidden="false" customHeight="true" outlineLevel="0" collapsed="false">
      <c r="A18" s="13" t="s">
        <v>49</v>
      </c>
      <c r="B18" s="13"/>
      <c r="C18" s="13"/>
      <c r="D18" s="13"/>
      <c r="E18" s="13"/>
    </row>
    <row r="19" customFormat="false" ht="15" hidden="false" customHeight="false" outlineLevel="0" collapsed="false">
      <c r="A19" s="13"/>
      <c r="B19" s="13"/>
      <c r="C19" s="13"/>
      <c r="D19" s="13"/>
      <c r="E19" s="13"/>
    </row>
    <row r="20" customFormat="false" ht="15" hidden="false" customHeight="false" outlineLevel="0" collapsed="false">
      <c r="A20" s="13"/>
      <c r="B20" s="13"/>
      <c r="C20" s="13"/>
      <c r="D20" s="13"/>
      <c r="E20" s="13"/>
    </row>
  </sheetData>
  <mergeCells count="5">
    <mergeCell ref="A1:E1"/>
    <mergeCell ref="A3:C3"/>
    <mergeCell ref="A7:C7"/>
    <mergeCell ref="A12:C12"/>
    <mergeCell ref="A18:E2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5"/>
    <col collapsed="false" customWidth="true" hidden="false" outlineLevel="0" max="3" min="2" style="0" width="18"/>
    <col collapsed="false" customWidth="true" hidden="false" outlineLevel="0" max="4" min="4" style="0" width="30"/>
    <col collapsed="false" customWidth="true" hidden="false" outlineLevel="0" max="5" min="5" style="0" width="20"/>
  </cols>
  <sheetData>
    <row r="1" customFormat="false" ht="22.05" hidden="false" customHeight="false" outlineLevel="0" collapsed="false">
      <c r="A1" s="11" t="s">
        <v>50</v>
      </c>
      <c r="B1" s="11"/>
      <c r="C1" s="11"/>
      <c r="D1" s="11"/>
      <c r="E1" s="11"/>
      <c r="F1" s="11"/>
    </row>
    <row r="2" customFormat="false" ht="15" hidden="false" customHeight="false" outlineLevel="0" collapsed="false">
      <c r="A2" s="14" t="s">
        <v>51</v>
      </c>
    </row>
    <row r="4" customFormat="false" ht="32.8" hidden="false" customHeight="false" outlineLevel="0" collapsed="false">
      <c r="A4" s="15" t="s">
        <v>52</v>
      </c>
      <c r="B4" s="15" t="s">
        <v>53</v>
      </c>
      <c r="C4" s="15" t="s">
        <v>54</v>
      </c>
      <c r="D4" s="15" t="s">
        <v>55</v>
      </c>
      <c r="E4" s="15" t="s">
        <v>56</v>
      </c>
    </row>
    <row r="5" customFormat="false" ht="15" hidden="false" customHeight="false" outlineLevel="0" collapsed="false">
      <c r="A5" s="16" t="s">
        <v>57</v>
      </c>
      <c r="B5" s="17" t="n">
        <v>4.5</v>
      </c>
      <c r="C5" s="17" t="n">
        <v>1.5</v>
      </c>
      <c r="D5" s="16" t="s">
        <v>58</v>
      </c>
      <c r="E5" s="16" t="s">
        <v>59</v>
      </c>
    </row>
    <row r="6" customFormat="false" ht="15" hidden="false" customHeight="false" outlineLevel="0" collapsed="false">
      <c r="A6" s="16" t="s">
        <v>60</v>
      </c>
      <c r="B6" s="17" t="n">
        <v>5</v>
      </c>
      <c r="C6" s="17" t="n">
        <v>1.5</v>
      </c>
      <c r="D6" s="16" t="s">
        <v>61</v>
      </c>
      <c r="E6" s="16" t="s">
        <v>62</v>
      </c>
    </row>
    <row r="7" customFormat="false" ht="15" hidden="false" customHeight="false" outlineLevel="0" collapsed="false">
      <c r="A7" s="16" t="s">
        <v>63</v>
      </c>
      <c r="B7" s="17" t="n">
        <v>5</v>
      </c>
      <c r="C7" s="17" t="n">
        <v>2.5</v>
      </c>
      <c r="D7" s="16" t="s">
        <v>64</v>
      </c>
      <c r="E7" s="16" t="s">
        <v>65</v>
      </c>
    </row>
    <row r="8" customFormat="false" ht="15" hidden="false" customHeight="false" outlineLevel="0" collapsed="false">
      <c r="A8" s="16" t="s">
        <v>66</v>
      </c>
      <c r="B8" s="17" t="n">
        <v>5.5</v>
      </c>
      <c r="C8" s="17" t="n">
        <v>5</v>
      </c>
      <c r="D8" s="16" t="s">
        <v>67</v>
      </c>
      <c r="E8" s="16" t="s">
        <v>68</v>
      </c>
    </row>
    <row r="9" customFormat="false" ht="15" hidden="false" customHeight="false" outlineLevel="0" collapsed="false">
      <c r="A9" s="16" t="s">
        <v>69</v>
      </c>
      <c r="B9" s="17" t="n">
        <v>5</v>
      </c>
      <c r="C9" s="17" t="n">
        <v>4</v>
      </c>
      <c r="D9" s="16" t="s">
        <v>70</v>
      </c>
      <c r="E9" s="16" t="s">
        <v>71</v>
      </c>
    </row>
    <row r="10" customFormat="false" ht="15" hidden="false" customHeight="false" outlineLevel="0" collapsed="false">
      <c r="A10" s="16" t="s">
        <v>72</v>
      </c>
      <c r="B10" s="17" t="n">
        <v>6</v>
      </c>
      <c r="C10" s="17" t="n">
        <v>6</v>
      </c>
      <c r="D10" s="16" t="s">
        <v>73</v>
      </c>
      <c r="E10" s="16" t="s">
        <v>74</v>
      </c>
    </row>
    <row r="11" customFormat="false" ht="15" hidden="false" customHeight="false" outlineLevel="0" collapsed="false">
      <c r="A11" s="16" t="s">
        <v>75</v>
      </c>
      <c r="B11" s="17" t="n">
        <v>3.5</v>
      </c>
      <c r="C11" s="17" t="n">
        <v>0.8</v>
      </c>
      <c r="D11" s="16" t="s">
        <v>76</v>
      </c>
      <c r="E11" s="16" t="s">
        <v>77</v>
      </c>
    </row>
    <row r="12" customFormat="false" ht="15" hidden="false" customHeight="false" outlineLevel="0" collapsed="false">
      <c r="A12" s="16" t="s">
        <v>78</v>
      </c>
      <c r="B12" s="17" t="n">
        <v>4.5</v>
      </c>
      <c r="C12" s="17" t="n">
        <v>1.5</v>
      </c>
      <c r="D12" s="16" t="s">
        <v>79</v>
      </c>
      <c r="E12" s="16" t="s">
        <v>77</v>
      </c>
    </row>
    <row r="13" customFormat="false" ht="15" hidden="false" customHeight="false" outlineLevel="0" collapsed="false">
      <c r="A13" s="16" t="s">
        <v>80</v>
      </c>
      <c r="B13" s="17" t="n">
        <v>4</v>
      </c>
      <c r="C13" s="17" t="n">
        <v>2.5</v>
      </c>
      <c r="D13" s="16" t="s">
        <v>81</v>
      </c>
      <c r="E13" s="16" t="s">
        <v>82</v>
      </c>
    </row>
    <row r="14" customFormat="false" ht="15" hidden="false" customHeight="false" outlineLevel="0" collapsed="false">
      <c r="A14" s="16" t="s">
        <v>83</v>
      </c>
      <c r="B14" s="17" t="n">
        <v>5</v>
      </c>
      <c r="C14" s="17" t="n">
        <v>2.5</v>
      </c>
      <c r="D14" s="16" t="s">
        <v>84</v>
      </c>
      <c r="E14" s="16" t="s">
        <v>77</v>
      </c>
    </row>
    <row r="15" customFormat="false" ht="15" hidden="false" customHeight="false" outlineLevel="0" collapsed="false">
      <c r="A15" s="16" t="s">
        <v>85</v>
      </c>
      <c r="B15" s="17" t="n">
        <v>0.8</v>
      </c>
      <c r="C15" s="17" t="n">
        <v>0</v>
      </c>
      <c r="D15" s="16" t="s">
        <v>86</v>
      </c>
      <c r="E15" s="16" t="s">
        <v>87</v>
      </c>
    </row>
    <row r="16" customFormat="false" ht="15" hidden="false" customHeight="false" outlineLevel="0" collapsed="false">
      <c r="A16" s="16" t="s">
        <v>88</v>
      </c>
      <c r="B16" s="18" t="s">
        <v>89</v>
      </c>
      <c r="C16" s="17" t="n">
        <v>0</v>
      </c>
      <c r="D16" s="16" t="s">
        <v>90</v>
      </c>
      <c r="E16" s="16" t="s">
        <v>77</v>
      </c>
    </row>
    <row r="18" customFormat="false" ht="15" hidden="false" customHeight="false" outlineLevel="0" collapsed="false">
      <c r="A18" s="3" t="s">
        <v>91</v>
      </c>
    </row>
    <row r="19" customFormat="false" ht="15" hidden="false" customHeight="true" outlineLevel="0" collapsed="false">
      <c r="A19" s="13" t="s">
        <v>92</v>
      </c>
      <c r="B19" s="13"/>
      <c r="C19" s="13"/>
      <c r="D19" s="13"/>
      <c r="E19" s="13"/>
    </row>
    <row r="20" customFormat="false" ht="15" hidden="false" customHeight="false" outlineLevel="0" collapsed="false">
      <c r="A20" s="13"/>
      <c r="B20" s="13"/>
      <c r="C20" s="13"/>
      <c r="D20" s="13"/>
      <c r="E20" s="13"/>
    </row>
  </sheetData>
  <mergeCells count="2">
    <mergeCell ref="A1:F1"/>
    <mergeCell ref="A19:E2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8"/>
    <col collapsed="false" customWidth="true" hidden="false" outlineLevel="0" max="2" min="2" style="0" width="18"/>
    <col collapsed="false" customWidth="true" hidden="false" outlineLevel="0" max="3" min="3" style="0" width="50"/>
    <col collapsed="false" customWidth="true" hidden="false" outlineLevel="0" max="6" min="4" style="0" width="18"/>
  </cols>
  <sheetData>
    <row r="1" customFormat="false" ht="22.05" hidden="false" customHeight="false" outlineLevel="0" collapsed="false">
      <c r="A1" s="11" t="s">
        <v>93</v>
      </c>
      <c r="B1" s="11"/>
      <c r="C1" s="11"/>
      <c r="D1" s="11"/>
      <c r="E1" s="11"/>
      <c r="F1" s="11"/>
    </row>
    <row r="3" customFormat="false" ht="17.35" hidden="false" customHeight="false" outlineLevel="0" collapsed="false">
      <c r="A3" s="12" t="s">
        <v>94</v>
      </c>
      <c r="B3" s="12"/>
      <c r="C3" s="12"/>
    </row>
    <row r="4" customFormat="false" ht="15" hidden="false" customHeight="false" outlineLevel="0" collapsed="false">
      <c r="A4" s="0" t="s">
        <v>95</v>
      </c>
      <c r="B4" s="19" t="n">
        <v>5</v>
      </c>
      <c r="C4" s="6" t="s">
        <v>96</v>
      </c>
    </row>
    <row r="5" customFormat="false" ht="15" hidden="false" customHeight="false" outlineLevel="0" collapsed="false">
      <c r="A5" s="0" t="s">
        <v>97</v>
      </c>
      <c r="B5" s="19" t="n">
        <v>6</v>
      </c>
      <c r="C5" s="6" t="s">
        <v>98</v>
      </c>
    </row>
    <row r="7" customFormat="false" ht="17.35" hidden="false" customHeight="false" outlineLevel="0" collapsed="false">
      <c r="A7" s="12" t="s">
        <v>99</v>
      </c>
      <c r="B7" s="12"/>
      <c r="C7" s="12"/>
    </row>
    <row r="8" customFormat="false" ht="15" hidden="false" customHeight="false" outlineLevel="0" collapsed="false">
      <c r="A8" s="0" t="s">
        <v>100</v>
      </c>
      <c r="B8" s="5" t="s">
        <v>101</v>
      </c>
      <c r="C8" s="6" t="s">
        <v>102</v>
      </c>
    </row>
    <row r="10" customFormat="false" ht="17.35" hidden="false" customHeight="false" outlineLevel="0" collapsed="false">
      <c r="A10" s="12" t="s">
        <v>103</v>
      </c>
      <c r="B10" s="12"/>
      <c r="C10" s="12"/>
    </row>
    <row r="11" customFormat="false" ht="15" hidden="false" customHeight="false" outlineLevel="0" collapsed="false">
      <c r="A11" s="0" t="s">
        <v>104</v>
      </c>
      <c r="B11" s="20" t="n">
        <f aca="false">B4*B5</f>
        <v>30</v>
      </c>
      <c r="C11" s="6" t="s">
        <v>105</v>
      </c>
    </row>
    <row r="12" customFormat="false" ht="15" hidden="false" customHeight="false" outlineLevel="0" collapsed="false">
      <c r="A12" s="0" t="s">
        <v>106</v>
      </c>
      <c r="B12" s="20" t="n">
        <f aca="false">B4*B5/2</f>
        <v>15</v>
      </c>
      <c r="C12" s="6" t="s">
        <v>107</v>
      </c>
    </row>
    <row r="13" customFormat="false" ht="15" hidden="false" customHeight="false" outlineLevel="0" collapsed="false">
      <c r="A13" s="0" t="s">
        <v>108</v>
      </c>
      <c r="B13" s="20" t="n">
        <f aca="false">B4*B5/4</f>
        <v>7.5</v>
      </c>
      <c r="C13" s="6" t="s">
        <v>109</v>
      </c>
    </row>
    <row r="15" customFormat="false" ht="17.35" hidden="false" customHeight="false" outlineLevel="0" collapsed="false">
      <c r="A15" s="12" t="s">
        <v>110</v>
      </c>
      <c r="B15" s="12"/>
      <c r="C15" s="12"/>
    </row>
    <row r="16" customFormat="false" ht="15" hidden="false" customHeight="false" outlineLevel="0" collapsed="false">
      <c r="A16" s="0" t="s">
        <v>111</v>
      </c>
      <c r="B16" s="20" t="n">
        <f aca="false">IF(B8="Central",B11,IF(B8="Rive",B12,B13))</f>
        <v>30</v>
      </c>
      <c r="C16" s="6" t="s">
        <v>112</v>
      </c>
    </row>
    <row r="18" customFormat="false" ht="15" hidden="false" customHeight="false" outlineLevel="0" collapsed="false">
      <c r="A18" s="3" t="s">
        <v>113</v>
      </c>
    </row>
    <row r="19" customFormat="false" ht="15" hidden="false" customHeight="true" outlineLevel="0" collapsed="false">
      <c r="A19" s="13" t="s">
        <v>114</v>
      </c>
      <c r="B19" s="13"/>
      <c r="C19" s="13"/>
      <c r="D19" s="13"/>
      <c r="E19" s="13"/>
      <c r="F19" s="13"/>
    </row>
    <row r="20" customFormat="false" ht="15" hidden="false" customHeight="false" outlineLevel="0" collapsed="false">
      <c r="A20" s="13"/>
      <c r="B20" s="13"/>
      <c r="C20" s="13"/>
      <c r="D20" s="13"/>
      <c r="E20" s="13"/>
      <c r="F20" s="13"/>
    </row>
    <row r="21" customFormat="false" ht="15" hidden="false" customHeight="false" outlineLevel="0" collapsed="false">
      <c r="A21" s="13"/>
      <c r="B21" s="13"/>
      <c r="C21" s="13"/>
      <c r="D21" s="13"/>
      <c r="E21" s="13"/>
      <c r="F21" s="13"/>
    </row>
  </sheetData>
  <mergeCells count="6">
    <mergeCell ref="A1:F1"/>
    <mergeCell ref="A3:C3"/>
    <mergeCell ref="A7:C7"/>
    <mergeCell ref="A10:C10"/>
    <mergeCell ref="A15:C15"/>
    <mergeCell ref="A19:F2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2"/>
    <col collapsed="false" customWidth="true" hidden="false" outlineLevel="0" max="2" min="2" style="0" width="28"/>
    <col collapsed="false" customWidth="true" hidden="false" outlineLevel="0" max="5" min="3" style="0" width="16"/>
    <col collapsed="false" customWidth="true" hidden="false" outlineLevel="0" max="6" min="6" style="0" width="22"/>
    <col collapsed="false" customWidth="true" hidden="false" outlineLevel="0" max="7" min="7" style="0" width="18"/>
  </cols>
  <sheetData>
    <row r="1" customFormat="false" ht="22.05" hidden="false" customHeight="false" outlineLevel="0" collapsed="false">
      <c r="A1" s="11" t="s">
        <v>115</v>
      </c>
      <c r="B1" s="11"/>
      <c r="C1" s="11"/>
      <c r="D1" s="11"/>
      <c r="E1" s="11"/>
      <c r="F1" s="11"/>
      <c r="G1" s="11"/>
      <c r="H1" s="11"/>
    </row>
    <row r="3" customFormat="false" ht="17.35" hidden="false" customHeight="false" outlineLevel="0" collapsed="false">
      <c r="A3" s="12" t="s">
        <v>116</v>
      </c>
      <c r="B3" s="12"/>
      <c r="C3" s="12"/>
      <c r="D3" s="12"/>
    </row>
    <row r="4" customFormat="false" ht="15" hidden="false" customHeight="false" outlineLevel="0" collapsed="false">
      <c r="A4" s="0" t="s">
        <v>117</v>
      </c>
      <c r="B4" s="5" t="n">
        <v>3</v>
      </c>
      <c r="C4" s="6" t="s">
        <v>118</v>
      </c>
    </row>
    <row r="5" customFormat="false" ht="15" hidden="false" customHeight="false" outlineLevel="0" collapsed="false">
      <c r="A5" s="0" t="s">
        <v>119</v>
      </c>
      <c r="B5" s="19" t="n">
        <v>3</v>
      </c>
    </row>
    <row r="6" customFormat="false" ht="15" hidden="false" customHeight="false" outlineLevel="0" collapsed="false">
      <c r="A6" s="0" t="s">
        <v>120</v>
      </c>
      <c r="B6" s="19" t="n">
        <v>0.3</v>
      </c>
    </row>
    <row r="7" customFormat="false" ht="15" hidden="false" customHeight="false" outlineLevel="0" collapsed="false">
      <c r="A7" s="0" t="s">
        <v>121</v>
      </c>
      <c r="B7" s="19" t="n">
        <v>0.3</v>
      </c>
    </row>
    <row r="8" customFormat="false" ht="15" hidden="false" customHeight="false" outlineLevel="0" collapsed="false">
      <c r="A8" s="0" t="s">
        <v>122</v>
      </c>
      <c r="B8" s="20" t="n">
        <f aca="false">'3. Surface d''influence'!B16</f>
        <v>30</v>
      </c>
      <c r="C8" s="6" t="s">
        <v>123</v>
      </c>
    </row>
    <row r="9" customFormat="false" ht="15" hidden="false" customHeight="false" outlineLevel="0" collapsed="false">
      <c r="A9" s="0" t="s">
        <v>124</v>
      </c>
      <c r="B9" s="20" t="n">
        <f aca="false">B6*B7*B5*'1. Hypothèses'!B8</f>
        <v>6.75</v>
      </c>
      <c r="C9" s="6" t="s">
        <v>125</v>
      </c>
    </row>
    <row r="11" customFormat="false" ht="17.35" hidden="false" customHeight="false" outlineLevel="0" collapsed="false">
      <c r="A11" s="12" t="s">
        <v>126</v>
      </c>
      <c r="B11" s="12"/>
      <c r="C11" s="12"/>
      <c r="D11" s="12"/>
      <c r="E11" s="12"/>
      <c r="F11" s="12"/>
      <c r="G11" s="12"/>
    </row>
    <row r="12" customFormat="false" ht="22.35" hidden="false" customHeight="false" outlineLevel="0" collapsed="false">
      <c r="A12" s="21" t="s">
        <v>127</v>
      </c>
      <c r="B12" s="21" t="s">
        <v>128</v>
      </c>
      <c r="C12" s="21" t="s">
        <v>53</v>
      </c>
      <c r="D12" s="21" t="s">
        <v>54</v>
      </c>
      <c r="E12" s="21" t="s">
        <v>129</v>
      </c>
      <c r="F12" s="21" t="s">
        <v>130</v>
      </c>
      <c r="G12" s="21" t="s">
        <v>131</v>
      </c>
    </row>
    <row r="13" customFormat="false" ht="15" hidden="false" customHeight="false" outlineLevel="0" collapsed="false">
      <c r="A13" s="22" t="n">
        <v>1</v>
      </c>
      <c r="B13" s="23" t="s">
        <v>132</v>
      </c>
      <c r="C13" s="24" t="n">
        <v>3.5</v>
      </c>
      <c r="D13" s="24" t="n">
        <v>0.8</v>
      </c>
      <c r="E13" s="25" t="n">
        <f aca="false">C13*$B$8</f>
        <v>105</v>
      </c>
      <c r="F13" s="25" t="n">
        <f aca="false">D13*$B$8</f>
        <v>24</v>
      </c>
      <c r="G13" s="25" t="n">
        <f aca="false">$B$9</f>
        <v>6.75</v>
      </c>
    </row>
    <row r="14" customFormat="false" ht="15" hidden="false" customHeight="false" outlineLevel="0" collapsed="false">
      <c r="A14" s="22" t="n">
        <v>2</v>
      </c>
      <c r="B14" s="23" t="s">
        <v>133</v>
      </c>
      <c r="C14" s="24" t="n">
        <v>5</v>
      </c>
      <c r="D14" s="24" t="n">
        <v>2.5</v>
      </c>
      <c r="E14" s="25" t="n">
        <f aca="false">C14*$B$8</f>
        <v>150</v>
      </c>
      <c r="F14" s="25" t="n">
        <f aca="false">D14*$B$8</f>
        <v>75</v>
      </c>
      <c r="G14" s="25" t="n">
        <f aca="false">$B$9</f>
        <v>6.75</v>
      </c>
    </row>
    <row r="15" customFormat="false" ht="15" hidden="false" customHeight="false" outlineLevel="0" collapsed="false">
      <c r="A15" s="22" t="n">
        <v>3</v>
      </c>
      <c r="B15" s="23" t="s">
        <v>134</v>
      </c>
      <c r="C15" s="24" t="n">
        <v>5</v>
      </c>
      <c r="D15" s="24" t="n">
        <v>2.5</v>
      </c>
      <c r="E15" s="25" t="n">
        <f aca="false">C15*$B$8</f>
        <v>150</v>
      </c>
      <c r="F15" s="25" t="n">
        <f aca="false">D15*$B$8</f>
        <v>75</v>
      </c>
      <c r="G15" s="25" t="n">
        <f aca="false">$B$9</f>
        <v>6.75</v>
      </c>
    </row>
    <row r="16" customFormat="false" ht="15" hidden="false" customHeight="false" outlineLevel="0" collapsed="false">
      <c r="A16" s="22" t="n">
        <v>4</v>
      </c>
      <c r="B16" s="23" t="s">
        <v>135</v>
      </c>
      <c r="C16" s="24" t="n">
        <v>0</v>
      </c>
      <c r="D16" s="24" t="n">
        <v>0</v>
      </c>
      <c r="E16" s="25" t="n">
        <f aca="false">C16*$B$8</f>
        <v>0</v>
      </c>
      <c r="F16" s="25" t="n">
        <f aca="false">D16*$B$8</f>
        <v>0</v>
      </c>
      <c r="G16" s="25" t="n">
        <f aca="false">$B$9</f>
        <v>6.75</v>
      </c>
    </row>
    <row r="17" customFormat="false" ht="15" hidden="false" customHeight="false" outlineLevel="0" collapsed="false">
      <c r="A17" s="22" t="n">
        <v>5</v>
      </c>
      <c r="B17" s="23" t="s">
        <v>136</v>
      </c>
      <c r="C17" s="24" t="n">
        <v>0</v>
      </c>
      <c r="D17" s="24" t="n">
        <v>0</v>
      </c>
      <c r="E17" s="25" t="n">
        <f aca="false">C17*$B$8</f>
        <v>0</v>
      </c>
      <c r="F17" s="25" t="n">
        <f aca="false">D17*$B$8</f>
        <v>0</v>
      </c>
      <c r="G17" s="25" t="n">
        <f aca="false">$B$9</f>
        <v>6.75</v>
      </c>
    </row>
    <row r="19" customFormat="false" ht="17.35" hidden="false" customHeight="false" outlineLevel="0" collapsed="false">
      <c r="A19" s="12" t="s">
        <v>137</v>
      </c>
      <c r="B19" s="12"/>
      <c r="C19" s="12"/>
      <c r="D19" s="12"/>
      <c r="E19" s="12"/>
      <c r="F19" s="12"/>
      <c r="G19" s="12"/>
    </row>
    <row r="20" customFormat="false" ht="22.35" hidden="false" customHeight="false" outlineLevel="0" collapsed="false">
      <c r="A20" s="21" t="s">
        <v>127</v>
      </c>
      <c r="B20" s="21" t="s">
        <v>138</v>
      </c>
      <c r="C20" s="21" t="s">
        <v>139</v>
      </c>
      <c r="D20" s="21" t="s">
        <v>140</v>
      </c>
      <c r="E20" s="21" t="s">
        <v>141</v>
      </c>
      <c r="F20" s="21" t="s">
        <v>142</v>
      </c>
    </row>
    <row r="21" customFormat="false" ht="15" hidden="false" customHeight="false" outlineLevel="0" collapsed="false">
      <c r="A21" s="26" t="n">
        <v>1</v>
      </c>
      <c r="B21" s="27" t="n">
        <f aca="false">E13</f>
        <v>105</v>
      </c>
      <c r="C21" s="27" t="n">
        <f aca="false">F13</f>
        <v>24</v>
      </c>
      <c r="D21" s="27" t="n">
        <f aca="false">G13</f>
        <v>6.75</v>
      </c>
      <c r="E21" s="27" t="n">
        <f aca="false">B21+D21</f>
        <v>111.75</v>
      </c>
      <c r="F21" s="26" t="s">
        <v>143</v>
      </c>
    </row>
    <row r="22" customFormat="false" ht="15" hidden="false" customHeight="false" outlineLevel="0" collapsed="false">
      <c r="A22" s="26" t="n">
        <v>2</v>
      </c>
      <c r="B22" s="27" t="n">
        <f aca="false">B21+E14</f>
        <v>255</v>
      </c>
      <c r="C22" s="27" t="n">
        <f aca="false">C21+F14</f>
        <v>99</v>
      </c>
      <c r="D22" s="27" t="n">
        <f aca="false">D21+G14</f>
        <v>13.5</v>
      </c>
      <c r="E22" s="27" t="n">
        <f aca="false">B22+D22</f>
        <v>268.5</v>
      </c>
      <c r="F22" s="26" t="s">
        <v>144</v>
      </c>
    </row>
    <row r="23" customFormat="false" ht="28.35" hidden="false" customHeight="false" outlineLevel="0" collapsed="false">
      <c r="A23" s="26" t="n">
        <v>3</v>
      </c>
      <c r="B23" s="27" t="n">
        <f aca="false">B22+E15</f>
        <v>405</v>
      </c>
      <c r="C23" s="27" t="n">
        <f aca="false">C22+F15</f>
        <v>174</v>
      </c>
      <c r="D23" s="27" t="n">
        <f aca="false">D22+G15</f>
        <v>20.25</v>
      </c>
      <c r="E23" s="27" t="n">
        <f aca="false">B23+D23</f>
        <v>425.25</v>
      </c>
      <c r="F23" s="26" t="s">
        <v>145</v>
      </c>
    </row>
    <row r="24" customFormat="false" ht="15" hidden="false" customHeight="false" outlineLevel="0" collapsed="false">
      <c r="A24" s="26" t="n">
        <v>4</v>
      </c>
      <c r="B24" s="27" t="n">
        <f aca="false">B23+E16</f>
        <v>405</v>
      </c>
      <c r="C24" s="27" t="n">
        <f aca="false">C23+F16</f>
        <v>174</v>
      </c>
      <c r="D24" s="27" t="n">
        <f aca="false">D23+G16</f>
        <v>27</v>
      </c>
      <c r="E24" s="27" t="n">
        <f aca="false">B24+D24</f>
        <v>432</v>
      </c>
      <c r="F24" s="26" t="s">
        <v>146</v>
      </c>
    </row>
    <row r="25" customFormat="false" ht="15" hidden="false" customHeight="false" outlineLevel="0" collapsed="false">
      <c r="A25" s="26" t="n">
        <v>5</v>
      </c>
      <c r="B25" s="27" t="n">
        <f aca="false">B24+E17</f>
        <v>405</v>
      </c>
      <c r="C25" s="27" t="n">
        <f aca="false">C24+F17</f>
        <v>174</v>
      </c>
      <c r="D25" s="27" t="n">
        <f aca="false">D24+G17</f>
        <v>33.75</v>
      </c>
      <c r="E25" s="27" t="n">
        <f aca="false">B25+D25</f>
        <v>438.75</v>
      </c>
      <c r="F25" s="26" t="s">
        <v>147</v>
      </c>
    </row>
    <row r="27" customFormat="false" ht="17.35" hidden="false" customHeight="false" outlineLevel="0" collapsed="false">
      <c r="A27" s="12" t="s">
        <v>148</v>
      </c>
      <c r="B27" s="12"/>
      <c r="C27" s="12"/>
      <c r="D27" s="12"/>
    </row>
    <row r="28" customFormat="false" ht="15" hidden="false" customHeight="false" outlineLevel="0" collapsed="false">
      <c r="A28" s="0" t="s">
        <v>149</v>
      </c>
      <c r="B28" s="20" t="n">
        <f aca="false">IF(B4=1,E21,IF(B4=2,E22,IF(B4=3,E23,IF(B4=4,E24,E25))))</f>
        <v>425.25</v>
      </c>
    </row>
    <row r="29" customFormat="false" ht="15" hidden="false" customHeight="false" outlineLevel="0" collapsed="false">
      <c r="A29" s="0" t="s">
        <v>150</v>
      </c>
      <c r="B29" s="20" t="n">
        <f aca="false">IF(B4=1,C21,IF(B4=2,C22,IF(B4=3,C23,IF(B4=4,C24,C25))))</f>
        <v>174</v>
      </c>
    </row>
    <row r="30" customFormat="false" ht="15" hidden="false" customHeight="false" outlineLevel="0" collapsed="false">
      <c r="A30" s="0" t="s">
        <v>151</v>
      </c>
      <c r="B30" s="20" t="n">
        <f aca="false">IF(B4=1,D21,IF(B4=2,D22,IF(B4=3,D23,IF(B4=4,D24,D25))))</f>
        <v>20.25</v>
      </c>
    </row>
    <row r="32" customFormat="false" ht="15" hidden="false" customHeight="false" outlineLevel="0" collapsed="false">
      <c r="A32" s="28" t="s">
        <v>152</v>
      </c>
      <c r="B32" s="28"/>
      <c r="C32" s="28"/>
      <c r="D32" s="28"/>
      <c r="E32" s="28"/>
      <c r="F32" s="28"/>
      <c r="G32" s="28"/>
    </row>
  </sheetData>
  <mergeCells count="6">
    <mergeCell ref="A1:H1"/>
    <mergeCell ref="A3:D3"/>
    <mergeCell ref="A11:G11"/>
    <mergeCell ref="A19:G19"/>
    <mergeCell ref="A27:D27"/>
    <mergeCell ref="A32:G3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2"/>
    <col collapsed="false" customWidth="true" hidden="false" outlineLevel="0" max="2" min="2" style="0" width="18"/>
    <col collapsed="false" customWidth="true" hidden="false" outlineLevel="0" max="3" min="3" style="0" width="55"/>
    <col collapsed="false" customWidth="true" hidden="false" outlineLevel="0" max="5" min="4" style="0" width="18"/>
  </cols>
  <sheetData>
    <row r="1" customFormat="false" ht="22.05" hidden="false" customHeight="false" outlineLevel="0" collapsed="false">
      <c r="A1" s="11" t="s">
        <v>153</v>
      </c>
      <c r="B1" s="11"/>
      <c r="C1" s="11"/>
      <c r="D1" s="11"/>
      <c r="E1" s="11"/>
    </row>
    <row r="3" customFormat="false" ht="17.35" hidden="false" customHeight="false" outlineLevel="0" collapsed="false">
      <c r="A3" s="12" t="s">
        <v>154</v>
      </c>
      <c r="B3" s="12"/>
      <c r="C3" s="12"/>
    </row>
    <row r="4" customFormat="false" ht="15" hidden="false" customHeight="false" outlineLevel="0" collapsed="false">
      <c r="A4" s="0" t="s">
        <v>155</v>
      </c>
      <c r="B4" s="20" t="n">
        <f aca="false">'4. Descente de charges'!B28</f>
        <v>425.25</v>
      </c>
    </row>
    <row r="5" customFormat="false" ht="15" hidden="false" customHeight="false" outlineLevel="0" collapsed="false">
      <c r="A5" s="0" t="s">
        <v>156</v>
      </c>
      <c r="B5" s="20" t="n">
        <f aca="false">'4. Descente de charges'!B29</f>
        <v>174</v>
      </c>
    </row>
    <row r="7" customFormat="false" ht="17.35" hidden="false" customHeight="false" outlineLevel="0" collapsed="false">
      <c r="A7" s="12" t="s">
        <v>157</v>
      </c>
      <c r="B7" s="12"/>
      <c r="C7" s="12"/>
    </row>
    <row r="8" customFormat="false" ht="15" hidden="false" customHeight="false" outlineLevel="0" collapsed="false">
      <c r="A8" s="0" t="s">
        <v>158</v>
      </c>
      <c r="B8" s="20" t="n">
        <f aca="false">'1. Hypothèses'!B4</f>
        <v>1.35</v>
      </c>
    </row>
    <row r="9" customFormat="false" ht="15" hidden="false" customHeight="false" outlineLevel="0" collapsed="false">
      <c r="A9" s="0" t="s">
        <v>159</v>
      </c>
      <c r="B9" s="20" t="n">
        <f aca="false">'1. Hypothèses'!B5</f>
        <v>1.5</v>
      </c>
    </row>
    <row r="11" customFormat="false" ht="17.35" hidden="false" customHeight="false" outlineLevel="0" collapsed="false">
      <c r="A11" s="12" t="s">
        <v>160</v>
      </c>
      <c r="B11" s="12"/>
      <c r="C11" s="12"/>
      <c r="D11" s="12"/>
    </row>
    <row r="12" customFormat="false" ht="15" hidden="false" customHeight="false" outlineLevel="0" collapsed="false">
      <c r="A12" s="0" t="s">
        <v>161</v>
      </c>
      <c r="B12" s="20" t="n">
        <f aca="false">B4+B5</f>
        <v>599.25</v>
      </c>
      <c r="C12" s="6" t="s">
        <v>162</v>
      </c>
    </row>
    <row r="13" customFormat="false" ht="15" hidden="false" customHeight="false" outlineLevel="0" collapsed="false">
      <c r="A13" s="0" t="s">
        <v>163</v>
      </c>
      <c r="B13" s="20" t="n">
        <f aca="false">B8*B4+B9*B5</f>
        <v>835.0875</v>
      </c>
      <c r="C13" s="6" t="s">
        <v>164</v>
      </c>
    </row>
    <row r="15" customFormat="false" ht="17.35" hidden="false" customHeight="false" outlineLevel="0" collapsed="false">
      <c r="A15" s="12" t="s">
        <v>165</v>
      </c>
      <c r="B15" s="12"/>
      <c r="C15" s="12"/>
      <c r="D15" s="12"/>
    </row>
    <row r="16" customFormat="false" ht="15" hidden="false" customHeight="false" outlineLevel="0" collapsed="false">
      <c r="A16" s="0" t="s">
        <v>166</v>
      </c>
      <c r="B16" s="29" t="n">
        <f aca="false">B13</f>
        <v>835.0875</v>
      </c>
      <c r="C16" s="6" t="s">
        <v>167</v>
      </c>
    </row>
    <row r="18" customFormat="false" ht="15" hidden="false" customHeight="false" outlineLevel="0" collapsed="false">
      <c r="A18" s="3" t="s">
        <v>168</v>
      </c>
    </row>
    <row r="19" customFormat="false" ht="15" hidden="false" customHeight="true" outlineLevel="0" collapsed="false">
      <c r="A19" s="13" t="s">
        <v>169</v>
      </c>
      <c r="B19" s="13"/>
      <c r="C19" s="13"/>
      <c r="D19" s="13"/>
      <c r="E19" s="13"/>
    </row>
    <row r="20" customFormat="false" ht="15" hidden="false" customHeight="false" outlineLevel="0" collapsed="false">
      <c r="A20" s="13"/>
      <c r="B20" s="13"/>
      <c r="C20" s="13"/>
      <c r="D20" s="13"/>
      <c r="E20" s="13"/>
    </row>
  </sheetData>
  <mergeCells count="6">
    <mergeCell ref="A1:E1"/>
    <mergeCell ref="A3:C3"/>
    <mergeCell ref="A7:C7"/>
    <mergeCell ref="A11:D11"/>
    <mergeCell ref="A15:D15"/>
    <mergeCell ref="A19:E2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90"/>
    <col collapsed="false" customWidth="true" hidden="false" outlineLevel="0" max="6" min="2" style="0" width="15"/>
  </cols>
  <sheetData>
    <row r="1" customFormat="false" ht="22.05" hidden="false" customHeight="false" outlineLevel="0" collapsed="false">
      <c r="A1" s="11" t="s">
        <v>170</v>
      </c>
      <c r="B1" s="11"/>
      <c r="C1" s="11"/>
      <c r="D1" s="11"/>
      <c r="E1" s="11"/>
      <c r="F1" s="11"/>
    </row>
    <row r="3" customFormat="false" ht="15" hidden="false" customHeight="false" outlineLevel="0" collapsed="false">
      <c r="A3" s="3" t="s">
        <v>171</v>
      </c>
    </row>
    <row r="4" customFormat="false" ht="15" hidden="false" customHeight="false" outlineLevel="0" collapsed="false">
      <c r="A4" s="4" t="s">
        <v>172</v>
      </c>
      <c r="B4" s="4"/>
      <c r="C4" s="4"/>
      <c r="D4" s="4"/>
      <c r="E4" s="4"/>
      <c r="F4" s="4"/>
    </row>
    <row r="5" customFormat="false" ht="15" hidden="false" customHeight="false" outlineLevel="0" collapsed="false">
      <c r="A5" s="4" t="s">
        <v>173</v>
      </c>
      <c r="B5" s="4"/>
      <c r="C5" s="4"/>
      <c r="D5" s="4"/>
      <c r="E5" s="4"/>
      <c r="F5" s="4"/>
    </row>
    <row r="6" customFormat="false" ht="15" hidden="false" customHeight="false" outlineLevel="0" collapsed="false">
      <c r="A6" s="4" t="s">
        <v>174</v>
      </c>
      <c r="B6" s="4"/>
      <c r="C6" s="4"/>
      <c r="D6" s="4"/>
      <c r="E6" s="4"/>
      <c r="F6" s="4"/>
    </row>
    <row r="7" customFormat="false" ht="15" hidden="false" customHeight="false" outlineLevel="0" collapsed="false">
      <c r="A7" s="4" t="s">
        <v>175</v>
      </c>
      <c r="B7" s="4"/>
      <c r="C7" s="4"/>
      <c r="D7" s="4"/>
      <c r="E7" s="4"/>
      <c r="F7" s="4"/>
    </row>
    <row r="8" customFormat="false" ht="15" hidden="false" customHeight="false" outlineLevel="0" collapsed="false">
      <c r="A8" s="4" t="s">
        <v>176</v>
      </c>
      <c r="B8" s="4"/>
      <c r="C8" s="4"/>
      <c r="D8" s="4"/>
      <c r="E8" s="4"/>
      <c r="F8" s="4"/>
    </row>
    <row r="9" customFormat="false" ht="15" hidden="false" customHeight="false" outlineLevel="0" collapsed="false">
      <c r="A9" s="4" t="s">
        <v>177</v>
      </c>
      <c r="B9" s="4"/>
      <c r="C9" s="4"/>
      <c r="D9" s="4"/>
      <c r="E9" s="4"/>
      <c r="F9" s="4"/>
    </row>
    <row r="10" customFormat="false" ht="15" hidden="false" customHeight="false" outlineLevel="0" collapsed="false">
      <c r="A10" s="4"/>
      <c r="B10" s="4"/>
      <c r="C10" s="4"/>
      <c r="D10" s="4"/>
      <c r="E10" s="4"/>
      <c r="F10" s="4"/>
    </row>
    <row r="11" customFormat="false" ht="15" hidden="false" customHeight="false" outlineLevel="0" collapsed="false">
      <c r="A11" s="4" t="s">
        <v>178</v>
      </c>
      <c r="B11" s="4"/>
      <c r="C11" s="4"/>
      <c r="D11" s="4"/>
      <c r="E11" s="4"/>
      <c r="F11" s="4"/>
    </row>
    <row r="12" customFormat="false" ht="15" hidden="false" customHeight="false" outlineLevel="0" collapsed="false">
      <c r="A12" s="4" t="s">
        <v>179</v>
      </c>
      <c r="B12" s="4"/>
      <c r="C12" s="4"/>
      <c r="D12" s="4"/>
      <c r="E12" s="4"/>
      <c r="F12" s="4"/>
    </row>
    <row r="13" customFormat="false" ht="15" hidden="false" customHeight="false" outlineLevel="0" collapsed="false">
      <c r="A13" s="4" t="s">
        <v>180</v>
      </c>
      <c r="B13" s="4"/>
      <c r="C13" s="4"/>
      <c r="D13" s="4"/>
      <c r="E13" s="4"/>
      <c r="F13" s="4"/>
    </row>
    <row r="14" customFormat="false" ht="15" hidden="false" customHeight="false" outlineLevel="0" collapsed="false">
      <c r="A14" s="4" t="s">
        <v>181</v>
      </c>
      <c r="B14" s="4"/>
      <c r="C14" s="4"/>
      <c r="D14" s="4"/>
      <c r="E14" s="4"/>
      <c r="F14" s="4"/>
    </row>
    <row r="15" customFormat="false" ht="15" hidden="false" customHeight="false" outlineLevel="0" collapsed="false">
      <c r="A15" s="4" t="s">
        <v>182</v>
      </c>
      <c r="B15" s="4"/>
      <c r="C15" s="4"/>
      <c r="D15" s="4"/>
      <c r="E15" s="4"/>
      <c r="F15" s="4"/>
    </row>
    <row r="16" customFormat="false" ht="15" hidden="false" customHeight="false" outlineLevel="0" collapsed="false">
      <c r="A16" s="4"/>
      <c r="B16" s="4"/>
      <c r="C16" s="4"/>
      <c r="D16" s="4"/>
      <c r="E16" s="4"/>
      <c r="F16" s="4"/>
    </row>
    <row r="17" customFormat="false" ht="15" hidden="false" customHeight="false" outlineLevel="0" collapsed="false">
      <c r="A17" s="4" t="s">
        <v>183</v>
      </c>
      <c r="B17" s="4"/>
      <c r="C17" s="4"/>
      <c r="D17" s="4"/>
      <c r="E17" s="4"/>
      <c r="F17" s="4"/>
    </row>
    <row r="18" customFormat="false" ht="15" hidden="false" customHeight="false" outlineLevel="0" collapsed="false">
      <c r="A18" s="4" t="s">
        <v>184</v>
      </c>
      <c r="B18" s="4"/>
      <c r="C18" s="4"/>
      <c r="D18" s="4"/>
      <c r="E18" s="4"/>
      <c r="F18" s="4"/>
    </row>
    <row r="21" customFormat="false" ht="15" hidden="false" customHeight="false" outlineLevel="0" collapsed="false">
      <c r="A21" s="3" t="s">
        <v>185</v>
      </c>
    </row>
    <row r="22" customFormat="false" ht="15" hidden="false" customHeight="false" outlineLevel="0" collapsed="false">
      <c r="A22" s="0" t="s">
        <v>186</v>
      </c>
    </row>
    <row r="23" customFormat="false" ht="15" hidden="false" customHeight="false" outlineLevel="0" collapsed="false">
      <c r="A23" s="0" t="s">
        <v>187</v>
      </c>
    </row>
    <row r="24" customFormat="false" ht="15" hidden="false" customHeight="false" outlineLevel="0" collapsed="false">
      <c r="A24" s="0" t="s">
        <v>188</v>
      </c>
    </row>
    <row r="25" customFormat="false" ht="15" hidden="false" customHeight="false" outlineLevel="0" collapsed="false">
      <c r="A25" s="0" t="s">
        <v>189</v>
      </c>
    </row>
  </sheetData>
  <mergeCells count="16">
    <mergeCell ref="A1:F1"/>
    <mergeCell ref="A4:F4"/>
    <mergeCell ref="A5:F5"/>
    <mergeCell ref="A6:F6"/>
    <mergeCell ref="A7:F7"/>
    <mergeCell ref="A8:F8"/>
    <mergeCell ref="A9:F9"/>
    <mergeCell ref="A10:F10"/>
    <mergeCell ref="A11:F11"/>
    <mergeCell ref="A12:F12"/>
    <mergeCell ref="A13:F13"/>
    <mergeCell ref="A14:F14"/>
    <mergeCell ref="A15:F15"/>
    <mergeCell ref="A16:F16"/>
    <mergeCell ref="A17:F17"/>
    <mergeCell ref="A18:F1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45"/>
    <col collapsed="false" customWidth="true" hidden="false" outlineLevel="0" max="3" min="3" style="0" width="75"/>
  </cols>
  <sheetData>
    <row r="1" customFormat="false" ht="22.05" hidden="false" customHeight="false" outlineLevel="0" collapsed="false">
      <c r="A1" s="11" t="s">
        <v>190</v>
      </c>
      <c r="B1" s="11"/>
      <c r="C1" s="11"/>
      <c r="D1" s="11"/>
    </row>
    <row r="3" customFormat="false" ht="17.35" hidden="false" customHeight="false" outlineLevel="0" collapsed="false">
      <c r="A3" s="30" t="s">
        <v>191</v>
      </c>
      <c r="B3" s="30" t="s">
        <v>192</v>
      </c>
      <c r="C3" s="30" t="s">
        <v>193</v>
      </c>
    </row>
    <row r="4" customFormat="false" ht="15" hidden="false" customHeight="false" outlineLevel="0" collapsed="false">
      <c r="A4" s="31" t="s">
        <v>194</v>
      </c>
      <c r="B4" s="32" t="s">
        <v>195</v>
      </c>
      <c r="C4" s="33" t="s">
        <v>196</v>
      </c>
    </row>
    <row r="5" customFormat="false" ht="15" hidden="false" customHeight="false" outlineLevel="0" collapsed="false">
      <c r="A5" s="26" t="s">
        <v>197</v>
      </c>
      <c r="B5" s="22" t="s">
        <v>198</v>
      </c>
      <c r="C5" s="23" t="s">
        <v>199</v>
      </c>
    </row>
    <row r="6" customFormat="false" ht="28.35" hidden="false" customHeight="false" outlineLevel="0" collapsed="false">
      <c r="A6" s="31" t="s">
        <v>200</v>
      </c>
      <c r="B6" s="32" t="s">
        <v>201</v>
      </c>
      <c r="C6" s="33" t="s">
        <v>202</v>
      </c>
    </row>
    <row r="7" customFormat="false" ht="15" hidden="false" customHeight="false" outlineLevel="0" collapsed="false">
      <c r="A7" s="26" t="s">
        <v>203</v>
      </c>
      <c r="B7" s="22" t="s">
        <v>204</v>
      </c>
      <c r="C7" s="23" t="s">
        <v>205</v>
      </c>
    </row>
    <row r="8" customFormat="false" ht="15" hidden="false" customHeight="false" outlineLevel="0" collapsed="false">
      <c r="A8" s="31" t="s">
        <v>206</v>
      </c>
      <c r="B8" s="32" t="s">
        <v>207</v>
      </c>
      <c r="C8" s="33" t="s">
        <v>208</v>
      </c>
    </row>
    <row r="9" customFormat="false" ht="15" hidden="false" customHeight="false" outlineLevel="0" collapsed="false">
      <c r="A9" s="26" t="s">
        <v>209</v>
      </c>
      <c r="B9" s="22" t="s">
        <v>210</v>
      </c>
      <c r="C9" s="23" t="s">
        <v>211</v>
      </c>
    </row>
    <row r="10" customFormat="false" ht="15" hidden="false" customHeight="false" outlineLevel="0" collapsed="false">
      <c r="A10" s="31" t="s">
        <v>212</v>
      </c>
      <c r="B10" s="32" t="s">
        <v>213</v>
      </c>
      <c r="C10" s="33" t="s">
        <v>214</v>
      </c>
    </row>
    <row r="11" customFormat="false" ht="15" hidden="false" customHeight="false" outlineLevel="0" collapsed="false">
      <c r="A11" s="26" t="s">
        <v>215</v>
      </c>
      <c r="B11" s="22" t="s">
        <v>216</v>
      </c>
      <c r="C11" s="23" t="s">
        <v>217</v>
      </c>
    </row>
    <row r="12" customFormat="false" ht="15" hidden="false" customHeight="false" outlineLevel="0" collapsed="false">
      <c r="A12" s="31" t="s">
        <v>218</v>
      </c>
      <c r="B12" s="32" t="s">
        <v>219</v>
      </c>
      <c r="C12" s="33" t="s">
        <v>220</v>
      </c>
    </row>
    <row r="13" customFormat="false" ht="15" hidden="false" customHeight="false" outlineLevel="0" collapsed="false">
      <c r="A13" s="26" t="s">
        <v>221</v>
      </c>
      <c r="B13" s="22" t="s">
        <v>222</v>
      </c>
      <c r="C13" s="23" t="s">
        <v>223</v>
      </c>
    </row>
    <row r="14" customFormat="false" ht="15" hidden="false" customHeight="false" outlineLevel="0" collapsed="false">
      <c r="A14" s="31" t="s">
        <v>224</v>
      </c>
      <c r="B14" s="32" t="s">
        <v>225</v>
      </c>
      <c r="C14" s="33" t="s">
        <v>226</v>
      </c>
    </row>
    <row r="15" customFormat="false" ht="15" hidden="false" customHeight="false" outlineLevel="0" collapsed="false">
      <c r="A15" s="26" t="s">
        <v>227</v>
      </c>
      <c r="B15" s="22" t="s">
        <v>228</v>
      </c>
      <c r="C15" s="23" t="s">
        <v>229</v>
      </c>
    </row>
  </sheetData>
  <mergeCells count="1">
    <mergeCell ref="A1:D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2"/>
    <col collapsed="false" customWidth="true" hidden="false" outlineLevel="0" max="2" min="2" style="0" width="55"/>
    <col collapsed="false" customWidth="true" hidden="false" outlineLevel="0" max="3" min="3" style="0" width="40"/>
  </cols>
  <sheetData>
    <row r="1" customFormat="false" ht="22.05" hidden="false" customHeight="false" outlineLevel="0" collapsed="false">
      <c r="A1" s="11" t="s">
        <v>230</v>
      </c>
      <c r="B1" s="11"/>
      <c r="C1" s="11"/>
    </row>
    <row r="3" customFormat="false" ht="17.35" hidden="false" customHeight="false" outlineLevel="0" collapsed="false">
      <c r="A3" s="12" t="s">
        <v>231</v>
      </c>
      <c r="B3" s="12"/>
      <c r="C3" s="12"/>
    </row>
    <row r="4" customFormat="false" ht="15" hidden="false" customHeight="false" outlineLevel="0" collapsed="false">
      <c r="A4" s="34" t="s">
        <v>232</v>
      </c>
      <c r="B4" s="35" t="s">
        <v>233</v>
      </c>
      <c r="C4" s="35"/>
    </row>
    <row r="5" customFormat="false" ht="15" hidden="false" customHeight="false" outlineLevel="0" collapsed="false">
      <c r="A5" s="36" t="s">
        <v>234</v>
      </c>
      <c r="B5" s="37" t="s">
        <v>235</v>
      </c>
      <c r="C5" s="37"/>
    </row>
    <row r="7" customFormat="false" ht="15" hidden="false" customHeight="false" outlineLevel="0" collapsed="false">
      <c r="A7" s="34" t="s">
        <v>232</v>
      </c>
      <c r="B7" s="35" t="s">
        <v>236</v>
      </c>
      <c r="C7" s="35"/>
    </row>
    <row r="8" customFormat="false" ht="15" hidden="false" customHeight="false" outlineLevel="0" collapsed="false">
      <c r="A8" s="36" t="s">
        <v>234</v>
      </c>
      <c r="B8" s="37" t="s">
        <v>237</v>
      </c>
      <c r="C8" s="37"/>
    </row>
    <row r="10" customFormat="false" ht="15" hidden="false" customHeight="false" outlineLevel="0" collapsed="false">
      <c r="A10" s="34" t="s">
        <v>232</v>
      </c>
      <c r="B10" s="35" t="s">
        <v>238</v>
      </c>
      <c r="C10" s="35"/>
    </row>
    <row r="11" customFormat="false" ht="15" hidden="false" customHeight="false" outlineLevel="0" collapsed="false">
      <c r="A11" s="36" t="s">
        <v>234</v>
      </c>
      <c r="B11" s="37" t="s">
        <v>239</v>
      </c>
      <c r="C11" s="37"/>
    </row>
    <row r="13" customFormat="false" ht="15" hidden="false" customHeight="false" outlineLevel="0" collapsed="false">
      <c r="A13" s="34" t="s">
        <v>232</v>
      </c>
      <c r="B13" s="35" t="s">
        <v>240</v>
      </c>
      <c r="C13" s="35"/>
    </row>
    <row r="14" customFormat="false" ht="15" hidden="false" customHeight="false" outlineLevel="0" collapsed="false">
      <c r="A14" s="36" t="s">
        <v>234</v>
      </c>
      <c r="B14" s="37" t="s">
        <v>241</v>
      </c>
      <c r="C14" s="37"/>
    </row>
    <row r="16" customFormat="false" ht="15" hidden="false" customHeight="false" outlineLevel="0" collapsed="false">
      <c r="A16" s="34" t="s">
        <v>232</v>
      </c>
      <c r="B16" s="35" t="s">
        <v>242</v>
      </c>
      <c r="C16" s="35"/>
    </row>
    <row r="17" customFormat="false" ht="15" hidden="false" customHeight="false" outlineLevel="0" collapsed="false">
      <c r="A17" s="36" t="s">
        <v>234</v>
      </c>
      <c r="B17" s="37" t="s">
        <v>243</v>
      </c>
      <c r="C17" s="37"/>
    </row>
    <row r="18" customFormat="false" ht="17.35" hidden="false" customHeight="false" outlineLevel="0" collapsed="false">
      <c r="A18" s="12" t="s">
        <v>244</v>
      </c>
      <c r="B18" s="12"/>
      <c r="C18" s="12"/>
    </row>
    <row r="19" customFormat="false" ht="15" hidden="false" customHeight="false" outlineLevel="0" collapsed="false">
      <c r="A19" s="34" t="s">
        <v>245</v>
      </c>
      <c r="B19" s="35" t="s">
        <v>246</v>
      </c>
      <c r="C19" s="35"/>
    </row>
    <row r="20" customFormat="false" ht="15" hidden="false" customHeight="false" outlineLevel="0" collapsed="false">
      <c r="A20" s="36" t="s">
        <v>247</v>
      </c>
      <c r="B20" s="37" t="s">
        <v>248</v>
      </c>
      <c r="C20" s="37"/>
    </row>
    <row r="21" customFormat="false" ht="15" hidden="false" customHeight="false" outlineLevel="0" collapsed="false">
      <c r="A21" s="0" t="s">
        <v>249</v>
      </c>
      <c r="B21" s="0" t="s">
        <v>250</v>
      </c>
    </row>
    <row r="22" customFormat="false" ht="15" hidden="false" customHeight="false" outlineLevel="0" collapsed="false">
      <c r="A22" s="0" t="s">
        <v>251</v>
      </c>
      <c r="B22" s="0" t="s">
        <v>252</v>
      </c>
    </row>
    <row r="23" customFormat="false" ht="15" hidden="false" customHeight="false" outlineLevel="0" collapsed="false">
      <c r="A23" s="0" t="s">
        <v>253</v>
      </c>
      <c r="B23" s="0" t="s">
        <v>254</v>
      </c>
    </row>
  </sheetData>
  <mergeCells count="15">
    <mergeCell ref="A1:C1"/>
    <mergeCell ref="A3:C3"/>
    <mergeCell ref="B4:C4"/>
    <mergeCell ref="B5:C5"/>
    <mergeCell ref="B7:C7"/>
    <mergeCell ref="B8:C8"/>
    <mergeCell ref="B10:C10"/>
    <mergeCell ref="B11:C11"/>
    <mergeCell ref="B13:C13"/>
    <mergeCell ref="B14:C14"/>
    <mergeCell ref="B16:C16"/>
    <mergeCell ref="B17:C17"/>
    <mergeCell ref="A18:C18"/>
    <mergeCell ref="B19:C19"/>
    <mergeCell ref="B20:C2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2026-09-08T11:10:50Z</dcterms:created>
  <dc:creator>openpyxl</dc:creator>
  <dc:description/>
  <dc:language>en-US</dc:language>
  <cp:lastModifiedBy/>
  <dcterms:modified xsi:type="dcterms:W3CDTF">2026-09-08T11:10:50Z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