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 Accueil" sheetId="1" state="visible" r:id="rId1"/>
    <sheet xmlns:r="http://schemas.openxmlformats.org/officeDocument/2006/relationships" name="1. Hypothèses" sheetId="2" state="visible" r:id="rId2"/>
    <sheet xmlns:r="http://schemas.openxmlformats.org/officeDocument/2006/relationships" name="2. Semelle centrée" sheetId="3" state="visible" r:id="rId3"/>
    <sheet xmlns:r="http://schemas.openxmlformats.org/officeDocument/2006/relationships" name="3. Semelle excentrée" sheetId="4" state="visible" r:id="rId4"/>
    <sheet xmlns:r="http://schemas.openxmlformats.org/officeDocument/2006/relationships" name="4. Aide &amp; Erreu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F4E79"/>
      <sz val="16"/>
    </font>
    <font>
      <name val="Arial"/>
      <b val="1"/>
      <color rgb="002E75B6"/>
      <sz val="12"/>
    </font>
    <font>
      <name val="Arial"/>
      <b val="1"/>
      <color rgb="00FFFFFF"/>
      <sz val="12"/>
    </font>
    <font>
      <name val="Arial"/>
      <sz val="10"/>
    </font>
    <font>
      <name val="Arial"/>
      <b val="1"/>
      <sz val="10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color rgb="00006600"/>
      <sz val="10"/>
    </font>
    <font>
      <name val="Arial"/>
      <b val="1"/>
      <i val="1"/>
      <color rgb="00C00000"/>
      <sz val="9"/>
    </font>
    <font>
      <name val="Arial"/>
      <b val="1"/>
      <color rgb="00C00000"/>
      <sz val="10"/>
    </font>
  </fonts>
  <fills count="11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F8CBAD"/>
      </patternFill>
    </fill>
    <fill>
      <patternFill patternType="solid">
        <fgColor rgb="00C00000"/>
      </patternFill>
    </fill>
    <fill>
      <patternFill patternType="solid">
        <fgColor rgb="002E75B6"/>
      </patternFill>
    </fill>
    <fill>
      <patternFill patternType="solid">
        <fgColor rgb="00F2F2F2"/>
      </patternFill>
    </fill>
    <fill>
      <patternFill patternType="solid">
        <fgColor rgb="00548235"/>
      </patternFill>
    </fill>
    <fill>
      <patternFill patternType="solid">
        <fgColor rgb="00C65911"/>
      </patternFill>
    </fill>
  </fills>
  <borders count="6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>
      <left/>
      <right/>
      <top style="thin">
        <color rgb="00B0B0B0"/>
      </top>
      <bottom/>
      <diagonal/>
    </border>
    <border>
      <left/>
      <right style="thin">
        <color rgb="00B0B0B0"/>
      </right>
      <top style="thin">
        <color rgb="00B0B0B0"/>
      </top>
      <bottom/>
      <diagonal/>
    </border>
    <border>
      <left/>
      <right style="thin">
        <color rgb="00B0B0B0"/>
      </right>
      <top style="thin">
        <color rgb="00B0B0B0"/>
      </top>
      <bottom style="thin">
        <color rgb="00B0B0B0"/>
      </bottom>
      <diagonal/>
    </border>
    <border>
      <left/>
      <right/>
      <top style="thin">
        <color rgb="00B0B0B0"/>
      </top>
      <bottom style="thin">
        <color rgb="00B0B0B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0" pivotButton="0" quotePrefix="0" xfId="0"/>
    <xf numFmtId="0" fontId="5" fillId="4" borderId="0" pivotButton="0" quotePrefix="0" xfId="0"/>
    <xf numFmtId="0" fontId="5" fillId="5" borderId="0" pivotButton="0" quotePrefix="0" xfId="0"/>
    <xf numFmtId="0" fontId="3" fillId="6" borderId="0" pivotButton="0" quotePrefix="0" xfId="0"/>
    <xf numFmtId="0" fontId="6" fillId="0" borderId="0" pivotButton="0" quotePrefix="0" xfId="0"/>
    <xf numFmtId="0" fontId="7" fillId="7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7" fillId="7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8" borderId="1" pivotButton="0" quotePrefix="0" xfId="0"/>
    <xf numFmtId="0" fontId="0" fillId="8" borderId="1" applyAlignment="1" pivotButton="0" quotePrefix="0" xfId="0">
      <alignment horizontal="center" vertical="center" wrapText="1"/>
    </xf>
    <xf numFmtId="0" fontId="6" fillId="8" borderId="1" pivotButton="0" quotePrefix="0" xfId="0"/>
    <xf numFmtId="0" fontId="10" fillId="0" borderId="0" pivotButton="0" quotePrefix="0" xfId="0"/>
    <xf numFmtId="0" fontId="3" fillId="9" borderId="0" pivotButton="0" quotePrefix="0" xfId="0"/>
    <xf numFmtId="0" fontId="5" fillId="0" borderId="0" pivotButton="0" quotePrefix="0" xfId="0"/>
    <xf numFmtId="0" fontId="9" fillId="4" borderId="0" pivotButton="0" quotePrefix="0" xfId="0"/>
    <xf numFmtId="0" fontId="11" fillId="0" borderId="0" pivotButton="0" quotePrefix="0" xfId="0"/>
    <xf numFmtId="0" fontId="3" fillId="10" borderId="0" pivotButton="0" quotePrefix="0" xfId="0"/>
    <xf numFmtId="0" fontId="0" fillId="0" borderId="4" pivotButton="0" quotePrefix="0" xfId="0"/>
    <xf numFmtId="0" fontId="0" fillId="0" borderId="1" applyAlignment="1" pivotButton="0" quotePrefix="0" xfId="0">
      <alignment vertical="top" wrapText="1"/>
    </xf>
    <xf numFmtId="0" fontId="0" fillId="8" borderId="1" applyAlignment="1" pivotButton="0" quotePrefix="0" xfId="0">
      <alignment vertical="top" wrapText="1"/>
    </xf>
    <xf numFmtId="0" fontId="5" fillId="0" borderId="1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CALCULATEUR SEMELLE ISOLÉE — Extension 2</t>
        </is>
      </c>
    </row>
    <row r="2">
      <c r="A2" s="2" t="inlineStr">
        <is>
          <t>Dimensionnement + Ferraillage (Centrée &amp; Excentrée) — Version pédagogique 2026</t>
        </is>
      </c>
    </row>
    <row r="4">
      <c r="A4" s="3" t="inlineStr">
        <is>
          <t>PUBLIC CIBLE</t>
        </is>
      </c>
    </row>
    <row r="5">
      <c r="A5" s="4" t="inlineStr">
        <is>
          <t>Étudiants en génie civil • Techniciens • Conducteurs de travaux (pré-dimensionnement)</t>
        </is>
      </c>
    </row>
    <row r="7">
      <c r="A7" s="3" t="inlineStr">
        <is>
          <t>CONTEXTE</t>
        </is>
      </c>
    </row>
    <row r="8" ht="35" customHeight="1">
      <c r="A8" s="5" t="inlineStr">
        <is>
          <t>Outil adapté à l'Afrique francophone (Côte d'Ivoire, Sénégal, Cameroun, Maroc, Algérie…). Formules simplifiées type BAEL. Unités courantes (kN, m, cm, MPa).</t>
        </is>
      </c>
    </row>
    <row r="10">
      <c r="A10" s="3" t="inlineStr">
        <is>
          <t>COMMENT UTILISER</t>
        </is>
      </c>
    </row>
    <row r="11">
      <c r="A11" s="4" t="inlineStr">
        <is>
          <t>1. Remplir UNIQUEMENT les cellules JAUNES (saisie).</t>
        </is>
      </c>
    </row>
    <row r="12">
      <c r="A12" s="4" t="inlineStr">
        <is>
          <t>2. Commencer par la feuille « 1. Hypothèses » (matériaux + sol).</t>
        </is>
      </c>
    </row>
    <row r="13">
      <c r="A13" s="4" t="inlineStr">
        <is>
          <t>3. Aller sur « 2. Semelle centrée » pour le cas le plus courant.</t>
        </is>
      </c>
    </row>
    <row r="14">
      <c r="A14" s="4" t="inlineStr">
        <is>
          <t>4. Consulter « 3. Semelle excentrée » pour les cas de mitoyenneté (approche indicative).</t>
        </is>
      </c>
    </row>
    <row r="15">
      <c r="A15" s="4" t="inlineStr">
        <is>
          <t>5. Lire la feuille « 4. Aide &amp; Erreurs » avant de valider vos résultats.</t>
        </is>
      </c>
    </row>
    <row r="16">
      <c r="A16" s="4" t="inlineStr">
        <is>
          <t>6. Ce fichier est un OUTIL PÉDAGOGIQUE. Il ne remplace pas une note de calcul signée.</t>
        </is>
      </c>
    </row>
    <row r="18">
      <c r="A18" s="3" t="inlineStr">
        <is>
          <t>CODE COULEUR</t>
        </is>
      </c>
    </row>
    <row r="19">
      <c r="A19" s="6" t="inlineStr">
        <is>
          <t>Jaune</t>
        </is>
      </c>
      <c r="B19" t="inlineStr">
        <is>
          <t>Cellule de SAISIE (à remplir)</t>
        </is>
      </c>
    </row>
    <row r="20">
      <c r="A20" s="7" t="inlineStr">
        <is>
          <t>Vert</t>
        </is>
      </c>
      <c r="B20" t="inlineStr">
        <is>
          <t>RÉSULTAT calculé automatiquement</t>
        </is>
      </c>
    </row>
    <row r="21">
      <c r="A21" s="8" t="inlineStr">
        <is>
          <t>Orange</t>
        </is>
      </c>
      <c r="B21" t="inlineStr">
        <is>
          <t>Attention / valeur à vérifier</t>
        </is>
      </c>
    </row>
    <row r="23">
      <c r="A23" s="9" t="inlineStr">
        <is>
          <t>LIMITES D'UTILISATION</t>
        </is>
      </c>
    </row>
    <row r="24">
      <c r="A24" s="4" t="inlineStr">
        <is>
          <t>• Méthode simplifiée (approche BAEL). Pas un calcul Eurocode 2 complet.</t>
        </is>
      </c>
    </row>
    <row r="25">
      <c r="A25" s="4" t="inlineStr">
        <is>
          <t>• Valable pour bâtiments courants (charges verticales dominantes).</t>
        </is>
      </c>
    </row>
    <row r="26">
      <c r="A26" s="4" t="inlineStr">
        <is>
          <t>• Semelle excentrée : approche indicative uniquement → validation ingénieur obligatoire.</t>
        </is>
      </c>
    </row>
    <row r="27">
      <c r="A27" s="4" t="inlineStr">
        <is>
          <t>• Toujours se baser sur une étude de sol réelle pour σsol.</t>
        </is>
      </c>
    </row>
    <row r="28">
      <c r="A28" s="4" t="inlineStr">
        <is>
          <t>• Dernière mise à jour : 17 septembre 2026 — Version Extension 2</t>
        </is>
      </c>
    </row>
  </sheetData>
  <mergeCells count="20">
    <mergeCell ref="A16:F16"/>
    <mergeCell ref="A27:F27"/>
    <mergeCell ref="A12:F12"/>
    <mergeCell ref="A18:F18"/>
    <mergeCell ref="A26:F26"/>
    <mergeCell ref="A2:F2"/>
    <mergeCell ref="A14:F14"/>
    <mergeCell ref="A5:F5"/>
    <mergeCell ref="A23:F23"/>
    <mergeCell ref="A8:F8"/>
    <mergeCell ref="A4:F4"/>
    <mergeCell ref="A10:F10"/>
    <mergeCell ref="A28:F28"/>
    <mergeCell ref="A13:F13"/>
    <mergeCell ref="A15:F15"/>
    <mergeCell ref="A24:F24"/>
    <mergeCell ref="A11:F11"/>
    <mergeCell ref="A1:F1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2" customWidth="1" min="3" max="3"/>
    <col width="48" customWidth="1" min="4" max="4"/>
  </cols>
  <sheetData>
    <row r="1">
      <c r="A1" s="1" t="inlineStr">
        <is>
          <t>1. HYPOTHÈSES DE CALCUL — À REMPLIR EN PREMIER</t>
        </is>
      </c>
    </row>
    <row r="2">
      <c r="A2" s="10" t="inlineStr">
        <is>
          <t>Ces valeurs sont lues par toutes les autres feuilles. Modifier uniquement les cellules jaunes.</t>
        </is>
      </c>
    </row>
    <row r="4">
      <c r="A4" s="3" t="inlineStr">
        <is>
          <t>MATÉRIAUX</t>
        </is>
      </c>
    </row>
    <row r="5">
      <c r="A5" s="11" t="inlineStr">
        <is>
          <t>Paramètre</t>
        </is>
      </c>
      <c r="B5" s="11" t="inlineStr">
        <is>
          <t>Valeur</t>
        </is>
      </c>
      <c r="C5" s="11" t="inlineStr">
        <is>
          <t>Unité</t>
        </is>
      </c>
      <c r="D5" s="11" t="inlineStr">
        <is>
          <t>Aide</t>
        </is>
      </c>
    </row>
    <row r="6">
      <c r="A6" s="12" t="inlineStr">
        <is>
          <t>fc28 (résistance béton)</t>
        </is>
      </c>
      <c r="B6" s="13" t="n">
        <v>25</v>
      </c>
      <c r="C6" s="14" t="inlineStr">
        <is>
          <t>MPa</t>
        </is>
      </c>
      <c r="D6" s="15" t="inlineStr">
        <is>
          <t>Courant : 20, 25 ou 30</t>
        </is>
      </c>
    </row>
    <row r="7">
      <c r="A7" s="12" t="inlineStr">
        <is>
          <t>fe (limite élastique acier)</t>
        </is>
      </c>
      <c r="B7" s="13" t="n">
        <v>400</v>
      </c>
      <c r="C7" s="14" t="inlineStr">
        <is>
          <t>MPa</t>
        </is>
      </c>
      <c r="D7" s="15" t="inlineStr">
        <is>
          <t>HA 400 ou HA 500</t>
        </is>
      </c>
    </row>
    <row r="8">
      <c r="A8" s="12" t="inlineStr">
        <is>
          <t>γb (coeff. béton)</t>
        </is>
      </c>
      <c r="B8" s="13" t="n">
        <v>1.5</v>
      </c>
      <c r="C8" s="14" t="inlineStr">
        <is>
          <t>—</t>
        </is>
      </c>
      <c r="D8" s="15" t="inlineStr">
        <is>
          <t>BAEL / EC2</t>
        </is>
      </c>
    </row>
    <row r="9">
      <c r="A9" s="12" t="inlineStr">
        <is>
          <t>γs (coeff. acier)</t>
        </is>
      </c>
      <c r="B9" s="13" t="n">
        <v>1.15</v>
      </c>
      <c r="C9" s="14" t="inlineStr">
        <is>
          <t>—</t>
        </is>
      </c>
      <c r="D9" s="15" t="inlineStr">
        <is>
          <t>BAEL / EC2</t>
        </is>
      </c>
    </row>
    <row r="10">
      <c r="A10" s="12" t="inlineStr">
        <is>
          <t>Enrobage nominal</t>
        </is>
      </c>
      <c r="B10" s="13" t="n">
        <v>4</v>
      </c>
      <c r="C10" s="14" t="inlineStr">
        <is>
          <t>cm</t>
        </is>
      </c>
      <c r="D10" s="15" t="inlineStr">
        <is>
          <t>3 cm courant / 4 cm agressif ou fondation</t>
        </is>
      </c>
    </row>
    <row r="12">
      <c r="A12" s="3" t="inlineStr">
        <is>
          <t>SOL</t>
        </is>
      </c>
    </row>
    <row r="13">
      <c r="A13" s="16" t="inlineStr">
        <is>
          <t>Paramètre</t>
        </is>
      </c>
      <c r="B13" s="16" t="inlineStr">
        <is>
          <t>Valeur</t>
        </is>
      </c>
      <c r="C13" s="16" t="inlineStr">
        <is>
          <t>Unité</t>
        </is>
      </c>
      <c r="D13" s="16" t="inlineStr">
        <is>
          <t>Aide</t>
        </is>
      </c>
    </row>
    <row r="14">
      <c r="A14" s="12" t="inlineStr">
        <is>
          <t>σsol (contrainte admissible)</t>
        </is>
      </c>
      <c r="B14" s="13" t="n">
        <v>0.2</v>
      </c>
      <c r="C14" s="14" t="inlineStr">
        <is>
          <t>MPa</t>
        </is>
      </c>
      <c r="D14" s="15" t="inlineStr">
        <is>
          <t>0,15 à 0,25 MPa courant — TOUJOURS basé sur étude de sol</t>
        </is>
      </c>
    </row>
    <row r="16">
      <c r="A16" s="3" t="inlineStr">
        <is>
          <t>VALEURS CALCULÉES (ne pas modifier)</t>
        </is>
      </c>
    </row>
    <row r="17">
      <c r="A17" s="12" t="inlineStr">
        <is>
          <t>fcd = fc28 / γb</t>
        </is>
      </c>
      <c r="B17" s="17">
        <f>B6/B8</f>
        <v/>
      </c>
      <c r="C17" s="18" t="inlineStr">
        <is>
          <t>MPa</t>
        </is>
      </c>
      <c r="D17" s="10" t="inlineStr">
        <is>
          <t>Contrainte de calcul béton</t>
        </is>
      </c>
    </row>
    <row r="18">
      <c r="A18" s="12" t="inlineStr">
        <is>
          <t>fsd = fe / γs</t>
        </is>
      </c>
      <c r="B18" s="17">
        <f>B7/B9</f>
        <v/>
      </c>
      <c r="C18" s="18" t="inlineStr">
        <is>
          <t>MPa</t>
        </is>
      </c>
      <c r="D18" s="10" t="inlineStr">
        <is>
          <t>Contrainte de calcul acier</t>
        </is>
      </c>
    </row>
    <row r="19">
      <c r="A19" s="12" t="inlineStr">
        <is>
          <t>σsol en kN/m²</t>
        </is>
      </c>
      <c r="B19" s="17">
        <f>B14*1000</f>
        <v/>
      </c>
      <c r="C19" s="18" t="inlineStr">
        <is>
          <t>kN/m²</t>
        </is>
      </c>
      <c r="D19" s="10" t="inlineStr">
        <is>
          <t>Conversion automatique</t>
        </is>
      </c>
    </row>
    <row r="21">
      <c r="A21" s="3" t="inlineStr">
        <is>
          <t>RAPPEL CONTRAINTES SOL INDICATIVES (Afrique)</t>
        </is>
      </c>
    </row>
    <row r="22">
      <c r="A22" s="16" t="inlineStr">
        <is>
          <t>Type de sol (indicatif)</t>
        </is>
      </c>
      <c r="B22" s="16" t="inlineStr">
        <is>
          <t>σsol courant (MPa)</t>
        </is>
      </c>
      <c r="C22" s="16" t="inlineStr">
        <is>
          <t>Observation</t>
        </is>
      </c>
    </row>
    <row r="23">
      <c r="A23" s="18" t="inlineStr">
        <is>
          <t>Argile molle / remblai</t>
        </is>
      </c>
      <c r="B23" s="14" t="inlineStr">
        <is>
          <t>0,08 – 0,12</t>
        </is>
      </c>
      <c r="C23" s="15" t="inlineStr">
        <is>
          <t>Très prudent — étude obligatoire</t>
        </is>
      </c>
    </row>
    <row r="24">
      <c r="A24" s="19" t="inlineStr">
        <is>
          <t>Argile ferme / limon</t>
        </is>
      </c>
      <c r="B24" s="20" t="inlineStr">
        <is>
          <t>0,12 – 0,18</t>
        </is>
      </c>
      <c r="C24" s="21" t="inlineStr">
        <is>
          <t>Courant en zone urbaine</t>
        </is>
      </c>
    </row>
    <row r="25">
      <c r="A25" s="18" t="inlineStr">
        <is>
          <t>Sable compact / latérite</t>
        </is>
      </c>
      <c r="B25" s="14" t="inlineStr">
        <is>
          <t>0,18 – 0,30</t>
        </is>
      </c>
      <c r="C25" s="15" t="inlineStr">
        <is>
          <t>Bon portance</t>
        </is>
      </c>
    </row>
    <row r="26">
      <c r="A26" s="19" t="inlineStr">
        <is>
          <t>Rocher altéré / grès</t>
        </is>
      </c>
      <c r="B26" s="20" t="inlineStr">
        <is>
          <t>0,30 – 0,50+</t>
        </is>
      </c>
      <c r="C26" s="21" t="inlineStr">
        <is>
          <t>Selon fracturation</t>
        </is>
      </c>
    </row>
    <row r="28">
      <c r="A28" s="22" t="inlineStr">
        <is>
          <t>Ces valeurs sont UNIQUEMENT indicatives. Une étude géotechnique reste indispensable.</t>
        </is>
      </c>
    </row>
  </sheetData>
  <mergeCells count="6">
    <mergeCell ref="A12:D12"/>
    <mergeCell ref="A4:D4"/>
    <mergeCell ref="A21:D21"/>
    <mergeCell ref="A1:E1"/>
    <mergeCell ref="A16:D16"/>
    <mergeCell ref="A28:D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42" customWidth="1" min="4" max="4"/>
    <col width="14" customWidth="1" min="5" max="5"/>
  </cols>
  <sheetData>
    <row r="1">
      <c r="A1" s="1" t="inlineStr">
        <is>
          <t>2. SEMELLE ISOLÉE CENTRÉE — DIMENSIONNEMENT + FERRAILLAGE</t>
        </is>
      </c>
    </row>
    <row r="2">
      <c r="A2" s="10" t="inlineStr">
        <is>
          <t>Cas le plus courant : poteau au centre de la semelle. Charge verticale pure.</t>
        </is>
      </c>
    </row>
    <row r="4">
      <c r="A4" s="3" t="inlineStr">
        <is>
          <t>DONNÉES D'ENTRÉE (jaune)</t>
        </is>
      </c>
    </row>
    <row r="5">
      <c r="A5" s="11" t="inlineStr">
        <is>
          <t>Paramètre</t>
        </is>
      </c>
      <c r="B5" s="11" t="inlineStr">
        <is>
          <t>Valeur</t>
        </is>
      </c>
      <c r="C5" s="11" t="inlineStr">
        <is>
          <t>Unité</t>
        </is>
      </c>
      <c r="D5" s="11" t="inlineStr">
        <is>
          <t>Aide / Formule</t>
        </is>
      </c>
    </row>
    <row r="6">
      <c r="A6" s="12" t="inlineStr">
        <is>
          <t>Effort normal de service Nser</t>
        </is>
      </c>
      <c r="B6" s="13" t="n">
        <v>600</v>
      </c>
      <c r="C6" s="14" t="inlineStr">
        <is>
          <t>kN</t>
        </is>
      </c>
      <c r="D6" s="15" t="inlineStr">
        <is>
          <t>G + Q (sans coefficients)</t>
        </is>
      </c>
    </row>
    <row r="7">
      <c r="A7" s="12" t="inlineStr">
        <is>
          <t>Effort normal ultime Nu</t>
        </is>
      </c>
      <c r="B7" s="13" t="n">
        <v>850</v>
      </c>
      <c r="C7" s="14" t="inlineStr">
        <is>
          <t>kN</t>
        </is>
      </c>
      <c r="D7" s="15" t="inlineStr">
        <is>
          <t>1,35G + 1,5Q</t>
        </is>
      </c>
    </row>
    <row r="8">
      <c r="A8" s="12" t="inlineStr">
        <is>
          <t>Côté poteau a (ou largeur)</t>
        </is>
      </c>
      <c r="B8" s="13" t="n">
        <v>25</v>
      </c>
      <c r="C8" s="14" t="inlineStr">
        <is>
          <t>cm</t>
        </is>
      </c>
      <c r="D8" s="15" t="inlineStr">
        <is>
          <t>Dimension du poteau</t>
        </is>
      </c>
    </row>
    <row r="9">
      <c r="A9" s="12" t="inlineStr">
        <is>
          <t>Côté poteau b (ou profondeur)</t>
        </is>
      </c>
      <c r="B9" s="13" t="n">
        <v>25</v>
      </c>
      <c r="C9" s="14" t="inlineStr">
        <is>
          <t>cm</t>
        </is>
      </c>
      <c r="D9" s="15" t="inlineStr">
        <is>
          <t>Si carré : a = b</t>
        </is>
      </c>
    </row>
    <row r="11">
      <c r="A11" s="3" t="inlineStr">
        <is>
          <t>RÉSULTATS DIMENSIONNEMENT</t>
        </is>
      </c>
    </row>
    <row r="12">
      <c r="A12" s="12" t="inlineStr">
        <is>
          <t>Surface nécessaire A = Nser / σsol</t>
        </is>
      </c>
      <c r="B12" s="17">
        <f>B6/'1. Hypothèses'!B19</f>
        <v/>
      </c>
      <c r="C12" s="18" t="inlineStr">
        <is>
          <t>m²</t>
        </is>
      </c>
      <c r="D12" s="15" t="inlineStr">
        <is>
          <t>Surface portante mini</t>
        </is>
      </c>
    </row>
    <row r="13">
      <c r="A13" s="12" t="inlineStr">
        <is>
          <t>Côté théorique si carrée B = √A</t>
        </is>
      </c>
      <c r="B13" s="17">
        <f>SQRT(B12)</f>
        <v/>
      </c>
      <c r="C13" s="18" t="inlineStr">
        <is>
          <t>m</t>
        </is>
      </c>
      <c r="D13" s="15" t="inlineStr">
        <is>
          <t>Avant arrondi</t>
        </is>
      </c>
    </row>
    <row r="14">
      <c r="A14" s="12" t="inlineStr">
        <is>
          <t>Côté proposé (arrondi 5 cm)</t>
        </is>
      </c>
      <c r="B14" s="17">
        <f>CEILING(B13*100,5)/100</f>
        <v/>
      </c>
      <c r="C14" s="18" t="inlineStr">
        <is>
          <t>m</t>
        </is>
      </c>
      <c r="D14" s="15" t="inlineStr">
        <is>
          <t>Multiple de 5 cm supérieur</t>
        </is>
      </c>
    </row>
    <row r="15">
      <c r="A15" s="12" t="inlineStr">
        <is>
          <t>Surface réelle adoptée</t>
        </is>
      </c>
      <c r="B15" s="17">
        <f>B14*B14</f>
        <v/>
      </c>
      <c r="C15" s="18" t="inlineStr">
        <is>
          <t>m²</t>
        </is>
      </c>
      <c r="D15" s="15" t="inlineStr">
        <is>
          <t>B × B</t>
        </is>
      </c>
    </row>
    <row r="16">
      <c r="A16" s="12" t="inlineStr">
        <is>
          <t>Contrainte réelle sous semelle</t>
        </is>
      </c>
      <c r="B16" s="17">
        <f>B6/B15</f>
        <v/>
      </c>
      <c r="C16" s="18" t="inlineStr">
        <is>
          <t>kN/m²</t>
        </is>
      </c>
      <c r="D16" s="15" t="inlineStr">
        <is>
          <t>Doit être ≤ σsol</t>
        </is>
      </c>
    </row>
    <row r="17">
      <c r="A17" s="12" t="inlineStr">
        <is>
          <t>Hauteur utile mini (B-a)/4</t>
        </is>
      </c>
      <c r="B17" s="17">
        <f>MAX(0.25,(B14-B8/100)/4)</f>
        <v/>
      </c>
      <c r="C17" s="18" t="inlineStr">
        <is>
          <t>m</t>
        </is>
      </c>
      <c r="D17" s="15" t="inlineStr">
        <is>
          <t>Règle empirique + mini 25 cm</t>
        </is>
      </c>
    </row>
    <row r="18">
      <c r="A18" s="12" t="inlineStr">
        <is>
          <t>Hauteur totale proposée h</t>
        </is>
      </c>
      <c r="B18" s="17">
        <f>CEILING((B17+'1. Hypothèses'!B10/100)*100,5)/100</f>
        <v/>
      </c>
      <c r="C18" s="18" t="inlineStr">
        <is>
          <t>m</t>
        </is>
      </c>
      <c r="D18" s="15" t="inlineStr">
        <is>
          <t>Arrondi 5 cm + enrobage</t>
        </is>
      </c>
    </row>
    <row r="19">
      <c r="A19" s="12" t="inlineStr">
        <is>
          <t>Hauteur utile d</t>
        </is>
      </c>
      <c r="B19" s="17">
        <f>B18-'1. Hypothèses'!B10/100-0.01</f>
        <v/>
      </c>
      <c r="C19" s="18" t="inlineStr">
        <is>
          <t>m</t>
        </is>
      </c>
      <c r="D19" s="15" t="inlineStr">
        <is>
          <t>h - enrobage - φ/2 approx</t>
        </is>
      </c>
    </row>
    <row r="21">
      <c r="A21" s="3" t="inlineStr">
        <is>
          <t>FERRAILLAGE (approche simplifiée)</t>
        </is>
      </c>
    </row>
    <row r="22">
      <c r="A22" s="12" t="inlineStr">
        <is>
          <t>As par direction (approx)</t>
        </is>
      </c>
      <c r="B22" s="17">
        <f>B7*(B14-B8/100)/(8*B19*'1. Hypothèses'!B18)*10000</f>
        <v/>
      </c>
      <c r="C22" s="18" t="inlineStr">
        <is>
          <t>cm²</t>
        </is>
      </c>
      <c r="D22" s="15" t="inlineStr">
        <is>
          <t>Méthode des bielles simplifiée</t>
        </is>
      </c>
    </row>
    <row r="23">
      <c r="A23" s="12" t="inlineStr">
        <is>
          <t>As minimum réglementaire (0,14%)</t>
        </is>
      </c>
      <c r="B23" s="17">
        <f>0.0014*B14*100*B19*100</f>
        <v/>
      </c>
      <c r="C23" s="18" t="inlineStr">
        <is>
          <t>cm²</t>
        </is>
      </c>
      <c r="D23" s="15" t="inlineStr">
        <is>
          <t>Contrôle minimum</t>
        </is>
      </c>
    </row>
    <row r="24">
      <c r="A24" s="12" t="inlineStr">
        <is>
          <t>As à retenir</t>
        </is>
      </c>
      <c r="B24" s="17">
        <f>MAX(B22,B23)</f>
        <v/>
      </c>
      <c r="C24" s="18" t="inlineStr">
        <is>
          <t>cm²</t>
        </is>
      </c>
      <c r="D24" s="15" t="inlineStr">
        <is>
          <t>Max entre calcul et minimum</t>
        </is>
      </c>
    </row>
    <row r="26">
      <c r="A26" s="23" t="inlineStr">
        <is>
          <t>PROPOSITION DE FERRAILLAGE</t>
        </is>
      </c>
    </row>
    <row r="27">
      <c r="A27" s="24" t="inlineStr">
        <is>
          <t>Sections d'acier courantes (rappel)</t>
        </is>
      </c>
    </row>
    <row r="28">
      <c r="A28" s="11" t="inlineStr">
        <is>
          <t>Barre</t>
        </is>
      </c>
      <c r="B28" s="11" t="inlineStr">
        <is>
          <t>1 HA10</t>
        </is>
      </c>
      <c r="C28" s="11" t="inlineStr">
        <is>
          <t>1 HA12</t>
        </is>
      </c>
      <c r="D28" s="11" t="inlineStr">
        <is>
          <t>1 HA14</t>
        </is>
      </c>
      <c r="E28" s="11" t="inlineStr">
        <is>
          <t>1 HA16</t>
        </is>
      </c>
    </row>
    <row r="29">
      <c r="A29" s="14" t="inlineStr">
        <is>
          <t>Section (cm²)</t>
        </is>
      </c>
      <c r="B29" s="14" t="n">
        <v>0.785</v>
      </c>
      <c r="C29" s="14" t="n">
        <v>1.131</v>
      </c>
      <c r="D29" s="14" t="n">
        <v>1.539</v>
      </c>
      <c r="E29" s="14" t="n">
        <v>2.011</v>
      </c>
    </row>
    <row r="31">
      <c r="A31" s="24" t="inlineStr">
        <is>
          <t>Exemple de choix :</t>
        </is>
      </c>
      <c r="B31" s="25">
        <f>IF(B24&lt;=7.85,"10 HA10 (7,85 cm²)",IF(B24&lt;=11.31,"10 HA12 (11,31 cm²)",IF(B24&lt;=15.39,"10 HA14 (15,39 cm²)",IF(B24&lt;=20.11,"10 HA16 (20,11 cm²)","Augmenter nb ou diamètre"))))</f>
        <v/>
      </c>
    </row>
    <row r="33">
      <c r="A33" s="3" t="inlineStr">
        <is>
          <t>CONTRÔLES AUTOMATIQUES</t>
        </is>
      </c>
    </row>
    <row r="34">
      <c r="A34" t="inlineStr">
        <is>
          <t>Contrainte sol</t>
        </is>
      </c>
      <c r="B34" s="26">
        <f>IF(B16&gt;"1. Hypothèses"!B19,"⚠ Contrainte réelle &gt; σsol — augmenter la semelle","Contrainte sol OK")</f>
        <v/>
      </c>
    </row>
    <row r="35">
      <c r="A35" t="inlineStr">
        <is>
          <t>Hauteur</t>
        </is>
      </c>
      <c r="B35" s="26">
        <f>IF(B18&lt;0.25,"⚠ Hauteur &lt; 25 cm — minimum pratique recommandé","Hauteur acceptable")</f>
        <v/>
      </c>
    </row>
    <row r="37">
      <c r="A37" s="27" t="inlineStr">
        <is>
          <t>CONSEIL PRATIQUE AFRIQUE</t>
        </is>
      </c>
    </row>
    <row r="38">
      <c r="A38" s="4" t="inlineStr">
        <is>
          <t>• Toujours croiser les aciers (nappe X + nappe Y).</t>
        </is>
      </c>
    </row>
    <row r="39">
      <c r="A39" s="4" t="inlineStr">
        <is>
          <t>• Espacement max recommandé : 20 à 25 cm (même si calcul donne plus large).</t>
        </is>
      </c>
    </row>
    <row r="40">
      <c r="A40" s="4" t="inlineStr">
        <is>
          <t>• Prévoir des cales d'enrobage (jamais poser les aciers directement sur le sol ou le béton de propreté).</t>
        </is>
      </c>
    </row>
    <row r="41">
      <c r="A41" s="4" t="inlineStr">
        <is>
          <t>• En zone de nappe ou sol agressif → enrobage 5 cm et béton plus dosé.</t>
        </is>
      </c>
    </row>
  </sheetData>
  <mergeCells count="15">
    <mergeCell ref="A21:E21"/>
    <mergeCell ref="B31:E31"/>
    <mergeCell ref="A39:E39"/>
    <mergeCell ref="A4:E4"/>
    <mergeCell ref="A26:E26"/>
    <mergeCell ref="B35:E35"/>
    <mergeCell ref="A38:E38"/>
    <mergeCell ref="A41:E41"/>
    <mergeCell ref="A33:E33"/>
    <mergeCell ref="A11:E11"/>
    <mergeCell ref="A1:E1"/>
    <mergeCell ref="A37:E37"/>
    <mergeCell ref="B34:E34"/>
    <mergeCell ref="A40:E40"/>
    <mergeCell ref="A27:E2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22" customWidth="1" min="3" max="3"/>
    <col width="45" customWidth="1" min="4" max="4"/>
    <col width="12" customWidth="1" min="5" max="5"/>
  </cols>
  <sheetData>
    <row r="1">
      <c r="A1" s="1" t="inlineStr">
        <is>
          <t>3. SEMELLE EXCENTRÉE — PRINCIPES + APPROCHE INDICATIVE</t>
        </is>
      </c>
    </row>
    <row r="2">
      <c r="A2" s="10" t="inlineStr">
        <is>
          <t>Cas des poteaux en limite de propriété (mitoyenneté). Approche pédagogique uniquement.</t>
        </is>
      </c>
    </row>
    <row r="4">
      <c r="A4" s="9" t="inlineStr">
        <is>
          <t>ATTENTION IMPORTANTE</t>
        </is>
      </c>
    </row>
    <row r="5" ht="50" customHeight="1">
      <c r="A5" s="5" t="inlineStr">
        <is>
          <t>Le calcul d'une semelle excentrée est plus délicat (contrainte non uniforme, risque de basculement). Cette feuille donne une approche indicative. Pour tout projet réel → validation par un ingénieur + éventuelle poutre de redressement.</t>
        </is>
      </c>
    </row>
    <row r="7">
      <c r="A7" s="3" t="inlineStr">
        <is>
          <t>QUAND UTILISER UNE SEMELLE EXCENTRÉE ?</t>
        </is>
      </c>
    </row>
    <row r="8">
      <c r="A8" s="4" t="inlineStr">
        <is>
          <t>• Poteau situé en limite de propriété (impossible de centrer la semelle)</t>
        </is>
      </c>
    </row>
    <row r="9">
      <c r="A9" s="4" t="inlineStr">
        <is>
          <t>• Poteau de façade ou d'angle</t>
        </is>
      </c>
    </row>
    <row r="10">
      <c r="A10" s="4" t="inlineStr">
        <is>
          <t>• Dans la majorité des cas → on associe une POUTRE DE REDRESSEMENT qui relie ce poteau à un poteau intérieur</t>
        </is>
      </c>
    </row>
    <row r="12">
      <c r="A12" s="3" t="inlineStr">
        <is>
          <t>COMPARAISON RAPIDE (rappel)</t>
        </is>
      </c>
    </row>
    <row r="13">
      <c r="A13" s="16" t="inlineStr">
        <is>
          <t>Critère</t>
        </is>
      </c>
      <c r="B13" s="16" t="inlineStr">
        <is>
          <t>Semelle centrée</t>
        </is>
      </c>
      <c r="C13" s="16" t="inlineStr">
        <is>
          <t>Semelle excentrée</t>
        </is>
      </c>
    </row>
    <row r="14">
      <c r="A14" s="19" t="inlineStr">
        <is>
          <t>Position poteau</t>
        </is>
      </c>
      <c r="B14" s="19" t="inlineStr">
        <is>
          <t>Centre</t>
        </is>
      </c>
      <c r="C14" s="19" t="inlineStr">
        <is>
          <t>Décalé / bord</t>
        </is>
      </c>
    </row>
    <row r="15">
      <c r="A15" s="18" t="inlineStr">
        <is>
          <t>Effort dominant</t>
        </is>
      </c>
      <c r="B15" s="18" t="inlineStr">
        <is>
          <t>Compression pure</t>
        </is>
      </c>
      <c r="C15" s="18" t="inlineStr">
        <is>
          <t>Compression + moment</t>
        </is>
      </c>
    </row>
    <row r="16">
      <c r="A16" s="19" t="inlineStr">
        <is>
          <t>Risque principal</t>
        </is>
      </c>
      <c r="B16" s="19" t="inlineStr">
        <is>
          <t>Poinçonnement / portance</t>
        </is>
      </c>
      <c r="C16" s="19" t="inlineStr">
        <is>
          <t>Basculement + portance locale</t>
        </is>
      </c>
    </row>
    <row r="17">
      <c r="A17" s="18" t="inlineStr">
        <is>
          <t>Solution fréquente</t>
        </is>
      </c>
      <c r="B17" s="18" t="inlineStr">
        <is>
          <t>Semelle carrée/rectangulaire</t>
        </is>
      </c>
      <c r="C17" s="18" t="inlineStr">
        <is>
          <t>Semelle + poutre de redressement</t>
        </is>
      </c>
    </row>
    <row r="18">
      <c r="A18" s="19" t="inlineStr">
        <is>
          <t>Complexité</t>
        </is>
      </c>
      <c r="B18" s="19" t="inlineStr">
        <is>
          <t>Faible</t>
        </is>
      </c>
      <c r="C18" s="19" t="inlineStr">
        <is>
          <t>Moyenne à élevée</t>
        </is>
      </c>
    </row>
    <row r="20">
      <c r="A20" s="3" t="inlineStr">
        <is>
          <t>APPROCHE INDICATIVE (très simplifiée)</t>
        </is>
      </c>
    </row>
    <row r="21">
      <c r="A21" s="24" t="inlineStr">
        <is>
          <t>Données (reprendre les valeurs de la feuille centrée ou saisir ici)</t>
        </is>
      </c>
    </row>
    <row r="22">
      <c r="A22" s="12" t="inlineStr">
        <is>
          <t>Nser (kN)</t>
        </is>
      </c>
      <c r="B22" s="13" t="n">
        <v>600</v>
      </c>
    </row>
    <row r="23">
      <c r="A23" s="12" t="inlineStr">
        <is>
          <t>Nu (kN)</t>
        </is>
      </c>
      <c r="B23" s="13" t="n">
        <v>850</v>
      </c>
    </row>
    <row r="24">
      <c r="A24" s="12" t="inlineStr">
        <is>
          <t>Excentricité e (m)</t>
        </is>
      </c>
      <c r="B24" s="13" t="n">
        <v>0.4</v>
      </c>
      <c r="D24" s="10" t="inlineStr">
        <is>
          <t>Distance entre axe poteau et centre géométrique semelle</t>
        </is>
      </c>
    </row>
    <row r="26">
      <c r="A26" s="24" t="inlineStr">
        <is>
          <t>Vérification basculement (règle simple)</t>
        </is>
      </c>
    </row>
    <row r="27">
      <c r="A27" s="12" t="inlineStr">
        <is>
          <t>e max admissible ≈ B/6</t>
        </is>
      </c>
      <c r="B27" s="17">
        <f>"Voir côté B de la semelle centrée / 6"</f>
        <v/>
      </c>
      <c r="C27" s="28" t="n"/>
    </row>
    <row r="29">
      <c r="A29" s="9" t="inlineStr">
        <is>
          <t>RECOMMANDATION 2026</t>
        </is>
      </c>
    </row>
    <row r="30">
      <c r="A30" s="4" t="inlineStr">
        <is>
          <t>Pour tout projet réel avec semelle excentrée :</t>
        </is>
      </c>
    </row>
    <row r="31">
      <c r="A31" s="4" t="inlineStr">
        <is>
          <t>1. Faire une étude de sol</t>
        </is>
      </c>
    </row>
    <row r="32">
      <c r="A32" s="4" t="inlineStr">
        <is>
          <t>2. Dimensionner avec un logiciel de structure ou une note de calcul complète</t>
        </is>
      </c>
    </row>
    <row r="33">
      <c r="A33" s="4" t="inlineStr">
        <is>
          <t>3. Prévoir presque toujours une poutre de redressement vers un poteau intérieur</t>
        </is>
      </c>
    </row>
    <row r="34">
      <c r="A34" s="4" t="inlineStr">
        <is>
          <t>4. Faire valider par un ingénieur habilité</t>
        </is>
      </c>
    </row>
  </sheetData>
  <mergeCells count="18">
    <mergeCell ref="A21:E21"/>
    <mergeCell ref="A30:E30"/>
    <mergeCell ref="A34:E34"/>
    <mergeCell ref="A12:E12"/>
    <mergeCell ref="A4:E4"/>
    <mergeCell ref="A29:E29"/>
    <mergeCell ref="A20:E20"/>
    <mergeCell ref="A26:E26"/>
    <mergeCell ref="A7:E7"/>
    <mergeCell ref="A10:E10"/>
    <mergeCell ref="A33:E33"/>
    <mergeCell ref="A1:E1"/>
    <mergeCell ref="A5:E5"/>
    <mergeCell ref="A32:E32"/>
    <mergeCell ref="A8:E8"/>
    <mergeCell ref="B27:C27"/>
    <mergeCell ref="A31:E31"/>
    <mergeCell ref="A9:E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2" customWidth="1" min="1" max="1"/>
    <col width="45" customWidth="1" min="2" max="2"/>
    <col width="35" customWidth="1" min="3" max="3"/>
    <col width="40" customWidth="1" min="4" max="4"/>
  </cols>
  <sheetData>
    <row r="1">
      <c r="A1" s="1" t="inlineStr">
        <is>
          <t>4. AIDE MÉMOIRE + ERREURS FRÉQUENTES</t>
        </is>
      </c>
    </row>
    <row r="3">
      <c r="A3" s="3" t="inlineStr">
        <is>
          <t>LES 8 ERREURS LES PLUS FRÉQUENTES SUR LES SEMELLES</t>
        </is>
      </c>
    </row>
    <row r="4">
      <c r="A4" s="11" t="inlineStr">
        <is>
          <t>N°</t>
        </is>
      </c>
      <c r="B4" s="11" t="inlineStr">
        <is>
          <t>Erreur</t>
        </is>
      </c>
      <c r="C4" s="11" t="inlineStr">
        <is>
          <t>Conséquence</t>
        </is>
      </c>
      <c r="D4" s="11" t="inlineStr">
        <is>
          <t>Comment l'éviter</t>
        </is>
      </c>
    </row>
    <row r="5" ht="32" customHeight="1">
      <c r="A5" s="14" t="n">
        <v>1</v>
      </c>
      <c r="B5" s="29" t="inlineStr">
        <is>
          <t>σsol trop optimiste (sans étude de sol)</t>
        </is>
      </c>
      <c r="C5" s="29" t="inlineStr">
        <is>
          <t>Tassements, fissures, basculement</t>
        </is>
      </c>
      <c r="D5" s="29" t="inlineStr">
        <is>
          <t>Toujours exiger une étude géotechnique</t>
        </is>
      </c>
    </row>
    <row r="6" ht="32" customHeight="1">
      <c r="A6" s="20" t="n">
        <v>2</v>
      </c>
      <c r="B6" s="30" t="inlineStr">
        <is>
          <t>Semelle trop petite</t>
        </is>
      </c>
      <c r="C6" s="30" t="inlineStr">
        <is>
          <t>Contrainte sol dépassée</t>
        </is>
      </c>
      <c r="D6" s="30" t="inlineStr">
        <is>
          <t>Vérifier Nser / A ≤ σsol</t>
        </is>
      </c>
    </row>
    <row r="7" ht="32" customHeight="1">
      <c r="A7" s="14" t="n">
        <v>3</v>
      </c>
      <c r="B7" s="29" t="inlineStr">
        <is>
          <t>Hauteur insuffisante</t>
        </is>
      </c>
      <c r="C7" s="29" t="inlineStr">
        <is>
          <t>Poinçonnement, cisaillement</t>
        </is>
      </c>
      <c r="D7" s="29" t="inlineStr">
        <is>
          <t>Respecter h ≥ (B-a)/4 et mini 25-30 cm</t>
        </is>
      </c>
    </row>
    <row r="8" ht="32" customHeight="1">
      <c r="A8" s="20" t="n">
        <v>4</v>
      </c>
      <c r="B8" s="30" t="inlineStr">
        <is>
          <t>Aciers non croisés</t>
        </is>
      </c>
      <c r="C8" s="30" t="inlineStr">
        <is>
          <t>Mauvaise diffusion des efforts</t>
        </is>
      </c>
      <c r="D8" s="30" t="inlineStr">
        <is>
          <t>Toujours 2 nappes orthogonales</t>
        </is>
      </c>
    </row>
    <row r="9" ht="32" customHeight="1">
      <c r="A9" s="14" t="n">
        <v>5</v>
      </c>
      <c r="B9" s="29" t="inlineStr">
        <is>
          <t>Espacement trop grand (&gt; 30 cm)</t>
        </is>
      </c>
      <c r="C9" s="29" t="inlineStr">
        <is>
          <t>Fissuration, mauvaise répartition</t>
        </is>
      </c>
      <c r="D9" s="29" t="inlineStr">
        <is>
          <t>Espacement max 20-25 cm en pratique</t>
        </is>
      </c>
    </row>
    <row r="10" ht="32" customHeight="1">
      <c r="A10" s="20" t="n">
        <v>6</v>
      </c>
      <c r="B10" s="30" t="inlineStr">
        <is>
          <t>Pas de cales d'enrobage</t>
        </is>
      </c>
      <c r="C10" s="30" t="inlineStr">
        <is>
          <t>Corrosion rapide des aciers</t>
        </is>
      </c>
      <c r="D10" s="30" t="inlineStr">
        <is>
          <t>Cales systématiques avant coulage</t>
        </is>
      </c>
    </row>
    <row r="11" ht="32" customHeight="1">
      <c r="A11" s="14" t="n">
        <v>7</v>
      </c>
      <c r="B11" s="29" t="inlineStr">
        <is>
          <t>Semelle excentrée sans poutre de redressement</t>
        </is>
      </c>
      <c r="C11" s="29" t="inlineStr">
        <is>
          <t>Rotation de la fondation</t>
        </is>
      </c>
      <c r="D11" s="29" t="inlineStr">
        <is>
          <t>Relier à un poteau intérieur</t>
        </is>
      </c>
    </row>
    <row r="12" ht="32" customHeight="1">
      <c r="A12" s="20" t="n">
        <v>8</v>
      </c>
      <c r="B12" s="30" t="inlineStr">
        <is>
          <t>Utiliser ce fichier comme note officielle</t>
        </is>
      </c>
      <c r="C12" s="30" t="inlineStr">
        <is>
          <t>Responsabilité engagée</t>
        </is>
      </c>
      <c r="D12" s="30" t="inlineStr">
        <is>
          <t>Validation ingénieur obligatoire</t>
        </is>
      </c>
    </row>
    <row r="14">
      <c r="A14" s="3" t="inlineStr">
        <is>
          <t>FORMULES ESSENTIELLES (RAPPEL)</t>
        </is>
      </c>
    </row>
    <row r="15">
      <c r="A15" s="16" t="inlineStr">
        <is>
          <t>Nom</t>
        </is>
      </c>
      <c r="B15" s="16" t="inlineStr">
        <is>
          <t>Formule</t>
        </is>
      </c>
    </row>
    <row r="16">
      <c r="A16" s="31" t="inlineStr">
        <is>
          <t>Surface nécessaire</t>
        </is>
      </c>
      <c r="B16" s="18" t="inlineStr">
        <is>
          <t>A = Nser / σsol</t>
        </is>
      </c>
      <c r="C16" s="32" t="n"/>
      <c r="D16" s="28" t="n"/>
    </row>
    <row r="17">
      <c r="A17" s="31" t="inlineStr">
        <is>
          <t>Côté carré</t>
        </is>
      </c>
      <c r="B17" s="18" t="inlineStr">
        <is>
          <t>B = √A  → arrondir au multiple de 5 cm</t>
        </is>
      </c>
      <c r="C17" s="32" t="n"/>
      <c r="D17" s="28" t="n"/>
    </row>
    <row r="18">
      <c r="A18" s="31" t="inlineStr">
        <is>
          <t>Hauteur mini</t>
        </is>
      </c>
      <c r="B18" s="18" t="inlineStr">
        <is>
          <t>h ≥ (B – a)/4  (et ≥ 25 cm)</t>
        </is>
      </c>
      <c r="C18" s="32" t="n"/>
      <c r="D18" s="28" t="n"/>
    </row>
    <row r="19">
      <c r="A19" s="31" t="inlineStr">
        <is>
          <t>Ferraillage approx.</t>
        </is>
      </c>
      <c r="B19" s="18" t="inlineStr">
        <is>
          <t>As ≈ Nu × (B – a) / (8 × d × fsd)</t>
        </is>
      </c>
      <c r="C19" s="32" t="n"/>
      <c r="D19" s="28" t="n"/>
    </row>
    <row r="20">
      <c r="A20" s="31" t="inlineStr">
        <is>
          <t>As minimum</t>
        </is>
      </c>
      <c r="B20" s="18" t="inlineStr">
        <is>
          <t>As,min ≈ 0,14 % de B × d</t>
        </is>
      </c>
      <c r="C20" s="32" t="n"/>
      <c r="D20" s="28" t="n"/>
    </row>
    <row r="22">
      <c r="A22" s="3" t="inlineStr">
        <is>
          <t>UNITÉS UTILISÉES DANS CE FICHIER</t>
        </is>
      </c>
    </row>
    <row r="23">
      <c r="A23" s="4" t="inlineStr">
        <is>
          <t>• Forces : kN</t>
        </is>
      </c>
    </row>
    <row r="24">
      <c r="A24" s="4" t="inlineStr">
        <is>
          <t>• Contraintes : MPa (sol et matériaux) et kN/m² (calculs intermédiaires)</t>
        </is>
      </c>
    </row>
    <row r="25">
      <c r="A25" s="4" t="inlineStr">
        <is>
          <t>• Dimensions : m et cm</t>
        </is>
      </c>
    </row>
    <row r="26">
      <c r="A26" s="4" t="inlineStr">
        <is>
          <t>• Sections d'acier : cm²</t>
        </is>
      </c>
    </row>
    <row r="28">
      <c r="A28" s="10" t="inlineStr">
        <is>
          <t>Dernière mise à jour : 17 septembre 2026 — Calculateur Semelle Isolée Extension 2</t>
        </is>
      </c>
    </row>
  </sheetData>
  <mergeCells count="10">
    <mergeCell ref="A1:D1"/>
    <mergeCell ref="B19:D19"/>
    <mergeCell ref="B20:D20"/>
    <mergeCell ref="A22:D22"/>
    <mergeCell ref="A3:D3"/>
    <mergeCell ref="B17:D17"/>
    <mergeCell ref="B18:D18"/>
    <mergeCell ref="A28:D28"/>
    <mergeCell ref="B16:D16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2026-09-17T09:51:29Z</dcterms:created>
  <dcterms:modified xmlns:dcterms="http://purl.org/dc/terms/" xmlns:xsi="http://www.w3.org/2001/XMLSchema-instance" xsi:type="dcterms:W3CDTF">2026-09-17T09:51:29Z</dcterms:modified>
</cp:coreProperties>
</file>